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sociatedbc-my.sharepoint.com/personal/ben_abc_org/Documents/Qsync/MY DOCUMENTS 2021/"/>
    </mc:Choice>
  </mc:AlternateContent>
  <xr:revisionPtr revIDLastSave="2" documentId="8_{7A4BDAD0-86A4-4AEB-B863-C3D4D9588F7B}" xr6:coauthVersionLast="47" xr6:coauthVersionMax="47" xr10:uidLastSave="{D6E61066-E3DA-4C87-A7A0-4C12C676C89B}"/>
  <bookViews>
    <workbookView xWindow="-110" yWindow="-110" windowWidth="22780" windowHeight="14540" xr2:uid="{B134E732-B63E-4FA0-B891-F2ABC644F668}"/>
  </bookViews>
  <sheets>
    <sheet name="Data 2023" sheetId="3" r:id="rId1"/>
    <sheet name="23 Analysis" sheetId="4" r:id="rId2"/>
    <sheet name="Data 2021" sheetId="1" r:id="rId3"/>
    <sheet name="21 Analysis" sheetId="2" r:id="rId4"/>
  </sheets>
  <definedNames>
    <definedName name="_xlnm.Print_Titles" localSheetId="2">'Data 2021'!$1:$1</definedName>
    <definedName name="_xlnm.Print_Titles" localSheetId="0">'Data 2023'!$1:$1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4" l="1"/>
  <c r="G5" i="4"/>
  <c r="I4" i="4"/>
  <c r="H4" i="4"/>
  <c r="G4" i="4"/>
  <c r="I3" i="4"/>
  <c r="H3" i="4"/>
  <c r="G3" i="4"/>
  <c r="I2" i="4"/>
  <c r="H2" i="4"/>
  <c r="G2" i="4"/>
  <c r="C6" i="4"/>
  <c r="I5" i="4"/>
  <c r="F5" i="4"/>
  <c r="E5" i="4"/>
  <c r="D4" i="4"/>
  <c r="D3" i="4"/>
  <c r="F2" i="4"/>
  <c r="D2" i="4"/>
  <c r="E4" i="4" l="1"/>
  <c r="E3" i="4"/>
  <c r="D6" i="4"/>
  <c r="F3" i="4" l="1"/>
  <c r="E6" i="4"/>
  <c r="F4" i="4"/>
  <c r="M173" i="3"/>
  <c r="F173" i="3"/>
  <c r="M172" i="3"/>
  <c r="F172" i="3"/>
  <c r="M171" i="3"/>
  <c r="F171" i="3"/>
  <c r="M170" i="3"/>
  <c r="F170" i="3"/>
  <c r="M169" i="3"/>
  <c r="F169" i="3"/>
  <c r="M168" i="3"/>
  <c r="F168" i="3"/>
  <c r="M167" i="3"/>
  <c r="F167" i="3"/>
  <c r="M166" i="3"/>
  <c r="F166" i="3"/>
  <c r="M165" i="3"/>
  <c r="F165" i="3"/>
  <c r="M164" i="3"/>
  <c r="F164" i="3"/>
  <c r="M163" i="3"/>
  <c r="F163" i="3"/>
  <c r="M162" i="3"/>
  <c r="F162" i="3"/>
  <c r="M161" i="3"/>
  <c r="F161" i="3"/>
  <c r="M160" i="3"/>
  <c r="F160" i="3"/>
  <c r="M159" i="3"/>
  <c r="F159" i="3"/>
  <c r="M158" i="3"/>
  <c r="F158" i="3"/>
  <c r="M157" i="3"/>
  <c r="F157" i="3"/>
  <c r="M156" i="3"/>
  <c r="F156" i="3"/>
  <c r="M155" i="3"/>
  <c r="F155" i="3"/>
  <c r="M154" i="3"/>
  <c r="F154" i="3"/>
  <c r="M153" i="3"/>
  <c r="F153" i="3"/>
  <c r="M152" i="3"/>
  <c r="F152" i="3"/>
  <c r="M151" i="3"/>
  <c r="F151" i="3"/>
  <c r="M150" i="3"/>
  <c r="F150" i="3"/>
  <c r="M149" i="3"/>
  <c r="F149" i="3"/>
  <c r="M148" i="3"/>
  <c r="F148" i="3"/>
  <c r="M147" i="3"/>
  <c r="F147" i="3"/>
  <c r="M146" i="3"/>
  <c r="F146" i="3"/>
  <c r="M145" i="3"/>
  <c r="F145" i="3"/>
  <c r="M144" i="3"/>
  <c r="F144" i="3"/>
  <c r="M143" i="3"/>
  <c r="F143" i="3"/>
  <c r="M142" i="3"/>
  <c r="F142" i="3"/>
  <c r="M141" i="3"/>
  <c r="F141" i="3"/>
  <c r="M140" i="3"/>
  <c r="F140" i="3"/>
  <c r="M139" i="3"/>
  <c r="F139" i="3"/>
  <c r="M138" i="3"/>
  <c r="F138" i="3"/>
  <c r="M137" i="3"/>
  <c r="F137" i="3"/>
  <c r="M136" i="3"/>
  <c r="F136" i="3"/>
  <c r="M135" i="3"/>
  <c r="F135" i="3"/>
  <c r="M134" i="3"/>
  <c r="F134" i="3"/>
  <c r="M133" i="3"/>
  <c r="F133" i="3"/>
  <c r="M132" i="3"/>
  <c r="F132" i="3"/>
  <c r="M131" i="3"/>
  <c r="F131" i="3"/>
  <c r="M130" i="3"/>
  <c r="F130" i="3"/>
  <c r="M129" i="3"/>
  <c r="F129" i="3"/>
  <c r="M128" i="3"/>
  <c r="F128" i="3"/>
  <c r="M127" i="3"/>
  <c r="F127" i="3"/>
  <c r="M126" i="3"/>
  <c r="F126" i="3"/>
  <c r="M125" i="3"/>
  <c r="F125" i="3"/>
  <c r="M124" i="3"/>
  <c r="F124" i="3"/>
  <c r="M123" i="3"/>
  <c r="F123" i="3"/>
  <c r="M122" i="3"/>
  <c r="F122" i="3"/>
  <c r="M121" i="3"/>
  <c r="F121" i="3"/>
  <c r="M120" i="3"/>
  <c r="F120" i="3"/>
  <c r="M119" i="3"/>
  <c r="F119" i="3"/>
  <c r="M118" i="3"/>
  <c r="F118" i="3"/>
  <c r="M117" i="3"/>
  <c r="F117" i="3"/>
  <c r="M116" i="3"/>
  <c r="F116" i="3"/>
  <c r="M115" i="3"/>
  <c r="F115" i="3"/>
  <c r="M114" i="3"/>
  <c r="F114" i="3"/>
  <c r="M113" i="3"/>
  <c r="F113" i="3"/>
  <c r="M112" i="3"/>
  <c r="F112" i="3"/>
  <c r="M111" i="3"/>
  <c r="F111" i="3"/>
  <c r="M110" i="3"/>
  <c r="F110" i="3"/>
  <c r="M109" i="3"/>
  <c r="F109" i="3"/>
  <c r="M108" i="3"/>
  <c r="F108" i="3"/>
  <c r="M107" i="3"/>
  <c r="F107" i="3"/>
  <c r="M106" i="3"/>
  <c r="F106" i="3"/>
  <c r="M105" i="3"/>
  <c r="F105" i="3"/>
  <c r="M104" i="3"/>
  <c r="F104" i="3"/>
  <c r="M103" i="3"/>
  <c r="F103" i="3"/>
  <c r="M102" i="3"/>
  <c r="F102" i="3"/>
  <c r="M101" i="3"/>
  <c r="F101" i="3"/>
  <c r="M100" i="3"/>
  <c r="F100" i="3"/>
  <c r="M99" i="3"/>
  <c r="F99" i="3"/>
  <c r="M98" i="3"/>
  <c r="F98" i="3"/>
  <c r="M97" i="3"/>
  <c r="F97" i="3"/>
  <c r="M96" i="3"/>
  <c r="F96" i="3"/>
  <c r="M95" i="3"/>
  <c r="F95" i="3"/>
  <c r="M94" i="3"/>
  <c r="F94" i="3"/>
  <c r="M93" i="3"/>
  <c r="F93" i="3"/>
  <c r="M92" i="3"/>
  <c r="F92" i="3"/>
  <c r="M91" i="3"/>
  <c r="F91" i="3"/>
  <c r="M90" i="3"/>
  <c r="F90" i="3"/>
  <c r="M89" i="3"/>
  <c r="F89" i="3"/>
  <c r="M88" i="3"/>
  <c r="F88" i="3"/>
  <c r="M87" i="3"/>
  <c r="F87" i="3"/>
  <c r="M86" i="3"/>
  <c r="F86" i="3"/>
  <c r="M85" i="3"/>
  <c r="F85" i="3"/>
  <c r="M84" i="3"/>
  <c r="F84" i="3"/>
  <c r="M83" i="3"/>
  <c r="F83" i="3"/>
  <c r="M82" i="3"/>
  <c r="F82" i="3"/>
  <c r="M81" i="3"/>
  <c r="F81" i="3"/>
  <c r="M80" i="3"/>
  <c r="F80" i="3"/>
  <c r="M79" i="3"/>
  <c r="F79" i="3"/>
  <c r="M78" i="3"/>
  <c r="F78" i="3"/>
  <c r="M77" i="3"/>
  <c r="F77" i="3"/>
  <c r="M76" i="3"/>
  <c r="F76" i="3"/>
  <c r="M75" i="3"/>
  <c r="F75" i="3"/>
  <c r="M74" i="3"/>
  <c r="F74" i="3"/>
  <c r="M73" i="3"/>
  <c r="F73" i="3"/>
  <c r="M72" i="3"/>
  <c r="F72" i="3"/>
  <c r="M71" i="3"/>
  <c r="F71" i="3"/>
  <c r="M70" i="3"/>
  <c r="F70" i="3"/>
  <c r="M69" i="3"/>
  <c r="F69" i="3"/>
  <c r="M68" i="3"/>
  <c r="F68" i="3"/>
  <c r="M67" i="3"/>
  <c r="F67" i="3"/>
  <c r="M66" i="3"/>
  <c r="F66" i="3"/>
  <c r="M65" i="3"/>
  <c r="F65" i="3"/>
  <c r="M64" i="3"/>
  <c r="F64" i="3"/>
  <c r="M63" i="3"/>
  <c r="F63" i="3"/>
  <c r="M62" i="3"/>
  <c r="F62" i="3"/>
  <c r="M61" i="3"/>
  <c r="F61" i="3"/>
  <c r="M60" i="3"/>
  <c r="F60" i="3"/>
  <c r="M59" i="3"/>
  <c r="F59" i="3"/>
  <c r="M58" i="3"/>
  <c r="F58" i="3"/>
  <c r="M57" i="3"/>
  <c r="F57" i="3"/>
  <c r="M56" i="3"/>
  <c r="F56" i="3"/>
  <c r="M55" i="3"/>
  <c r="F55" i="3"/>
  <c r="M54" i="3"/>
  <c r="F54" i="3"/>
  <c r="M53" i="3"/>
  <c r="F53" i="3"/>
  <c r="M52" i="3"/>
  <c r="F52" i="3"/>
  <c r="M51" i="3"/>
  <c r="F51" i="3"/>
  <c r="M50" i="3"/>
  <c r="F50" i="3"/>
  <c r="M49" i="3"/>
  <c r="F49" i="3"/>
  <c r="M48" i="3"/>
  <c r="F48" i="3"/>
  <c r="M47" i="3"/>
  <c r="F47" i="3"/>
  <c r="M46" i="3"/>
  <c r="F46" i="3"/>
  <c r="M45" i="3"/>
  <c r="F45" i="3"/>
  <c r="M44" i="3"/>
  <c r="F44" i="3"/>
  <c r="M43" i="3"/>
  <c r="F43" i="3"/>
  <c r="M42" i="3"/>
  <c r="F42" i="3"/>
  <c r="M41" i="3"/>
  <c r="F41" i="3"/>
  <c r="M40" i="3"/>
  <c r="F40" i="3"/>
  <c r="M39" i="3"/>
  <c r="F39" i="3"/>
  <c r="M38" i="3"/>
  <c r="F38" i="3"/>
  <c r="M37" i="3"/>
  <c r="F37" i="3"/>
  <c r="M36" i="3"/>
  <c r="F36" i="3"/>
  <c r="M35" i="3"/>
  <c r="F35" i="3"/>
  <c r="M34" i="3"/>
  <c r="F34" i="3"/>
  <c r="M33" i="3"/>
  <c r="F33" i="3"/>
  <c r="M32" i="3"/>
  <c r="F32" i="3"/>
  <c r="M31" i="3"/>
  <c r="F31" i="3"/>
  <c r="M30" i="3"/>
  <c r="F30" i="3"/>
  <c r="M29" i="3"/>
  <c r="F29" i="3"/>
  <c r="M28" i="3"/>
  <c r="F28" i="3"/>
  <c r="M27" i="3"/>
  <c r="F27" i="3"/>
  <c r="M26" i="3"/>
  <c r="F26" i="3"/>
  <c r="M25" i="3"/>
  <c r="F25" i="3"/>
  <c r="M24" i="3"/>
  <c r="F24" i="3"/>
  <c r="M23" i="3"/>
  <c r="F23" i="3"/>
  <c r="M22" i="3"/>
  <c r="F22" i="3"/>
  <c r="M21" i="3"/>
  <c r="F21" i="3"/>
  <c r="M20" i="3"/>
  <c r="F20" i="3"/>
  <c r="M19" i="3"/>
  <c r="F19" i="3"/>
  <c r="M18" i="3"/>
  <c r="F18" i="3"/>
  <c r="M17" i="3"/>
  <c r="F17" i="3"/>
  <c r="M16" i="3"/>
  <c r="F16" i="3"/>
  <c r="M15" i="3"/>
  <c r="F15" i="3"/>
  <c r="M14" i="3"/>
  <c r="F14" i="3"/>
  <c r="M13" i="3"/>
  <c r="F13" i="3"/>
  <c r="M12" i="3"/>
  <c r="F12" i="3"/>
  <c r="M11" i="3"/>
  <c r="F11" i="3"/>
  <c r="M10" i="3"/>
  <c r="F10" i="3"/>
  <c r="M9" i="3"/>
  <c r="F9" i="3"/>
  <c r="M8" i="3"/>
  <c r="F8" i="3"/>
  <c r="M7" i="3"/>
  <c r="F7" i="3"/>
  <c r="M6" i="3"/>
  <c r="F6" i="3"/>
  <c r="M5" i="3"/>
  <c r="F5" i="3"/>
  <c r="M4" i="3"/>
  <c r="F4" i="3"/>
  <c r="M3" i="3"/>
  <c r="F3" i="3"/>
  <c r="M2" i="3"/>
  <c r="F2" i="3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2" i="1"/>
  <c r="D3" i="2"/>
  <c r="D6" i="2"/>
  <c r="C6" i="2"/>
  <c r="E5" i="2"/>
  <c r="D4" i="2"/>
  <c r="E4" i="2" s="1"/>
  <c r="E3" i="2"/>
  <c r="E6" i="2" s="1"/>
  <c r="F6" i="2" s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G3" i="2" s="1"/>
  <c r="M35" i="1"/>
  <c r="M36" i="1"/>
  <c r="M37" i="1"/>
  <c r="M38" i="1"/>
  <c r="M39" i="1"/>
  <c r="M40" i="1"/>
  <c r="M41" i="1"/>
  <c r="M42" i="1"/>
  <c r="M43" i="1"/>
  <c r="M44" i="1"/>
  <c r="M45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46" i="1"/>
  <c r="M47" i="1"/>
  <c r="M48" i="1"/>
  <c r="M49" i="1"/>
  <c r="M50" i="1"/>
  <c r="M51" i="1"/>
  <c r="M52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G4" i="2" s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G5" i="2" s="1"/>
  <c r="M150" i="1"/>
  <c r="M151" i="1"/>
  <c r="H5" i="2" s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4" i="1"/>
  <c r="M5" i="1"/>
  <c r="M3" i="1"/>
  <c r="M2" i="1"/>
  <c r="F2" i="2"/>
  <c r="D2" i="2"/>
  <c r="H8" i="4" l="1"/>
  <c r="F6" i="4"/>
  <c r="I5" i="2"/>
  <c r="I2" i="2"/>
  <c r="I4" i="2"/>
  <c r="F5" i="2"/>
  <c r="H4" i="2"/>
  <c r="F3" i="2"/>
  <c r="I3" i="2"/>
  <c r="H3" i="2"/>
  <c r="F4" i="2"/>
  <c r="H2" i="2"/>
  <c r="G2" i="2"/>
</calcChain>
</file>

<file path=xl/sharedStrings.xml><?xml version="1.0" encoding="utf-8"?>
<sst xmlns="http://schemas.openxmlformats.org/spreadsheetml/2006/main" count="2139" uniqueCount="249">
  <si>
    <t>County</t>
  </si>
  <si>
    <t>Construction Type (Building, Heavy, Highway, Residential)</t>
  </si>
  <si>
    <t>Trade</t>
  </si>
  <si>
    <t>Davis-Bacon Wage/hour</t>
  </si>
  <si>
    <t>Davis-Bacon Benefits/hour</t>
  </si>
  <si>
    <t>Union rate or blended average rate?</t>
  </si>
  <si>
    <t>Survey Rate Identifiers</t>
  </si>
  <si>
    <t>Survey Completion Date</t>
  </si>
  <si>
    <t>Wage Decision Number</t>
  </si>
  <si>
    <t>Wage Decision Date</t>
  </si>
  <si>
    <t>Fairfax</t>
  </si>
  <si>
    <t>Building</t>
  </si>
  <si>
    <t>Asbestos worker/heat &amp; frost Insulator - Mechanical</t>
  </si>
  <si>
    <t>Union</t>
  </si>
  <si>
    <t>ASBE0024-006 04/01/2021</t>
  </si>
  <si>
    <t>VA20200178</t>
  </si>
  <si>
    <t xml:space="preserve">Firestopper </t>
  </si>
  <si>
    <t>ASBE0024-009</t>
  </si>
  <si>
    <t xml:space="preserve">Boilmaker </t>
  </si>
  <si>
    <t>BOIL0045-003</t>
  </si>
  <si>
    <t xml:space="preserve">Tile Finisher </t>
  </si>
  <si>
    <t>BRDC0001-005</t>
  </si>
  <si>
    <t>Mason-Stone</t>
  </si>
  <si>
    <t>BRVA0001-009</t>
  </si>
  <si>
    <t>Tile Setter</t>
  </si>
  <si>
    <t>BRVA0001-010</t>
  </si>
  <si>
    <t>Electrician</t>
  </si>
  <si>
    <t>ELEC0026-003</t>
  </si>
  <si>
    <t xml:space="preserve">Ironworker </t>
  </si>
  <si>
    <t>IRON0005-010</t>
  </si>
  <si>
    <t xml:space="preserve">Glazier </t>
  </si>
  <si>
    <t>PAIN0051-034</t>
  </si>
  <si>
    <t>Painter-Brush Roller and Spray</t>
  </si>
  <si>
    <t>PAIN0051-035</t>
  </si>
  <si>
    <t>Plumber</t>
  </si>
  <si>
    <t>PLUM0005-014</t>
  </si>
  <si>
    <t>Pipefitter-Includes HVAC   Pipe, Unit and Temperature   
Controls Installations</t>
  </si>
  <si>
    <t>PLUM0602-016</t>
  </si>
  <si>
    <t xml:space="preserve">Sprinkler Fitter-Fire Sprinklers </t>
  </si>
  <si>
    <t>SFVA0669-006</t>
  </si>
  <si>
    <t>Sheet Metal Worker (Includes HVAC Duct Installation)</t>
  </si>
  <si>
    <t xml:space="preserve">SHEE0100-004 </t>
  </si>
  <si>
    <t xml:space="preserve">Brick Pointer/Caulker/Cleaner </t>
  </si>
  <si>
    <t>SU</t>
  </si>
  <si>
    <t>SUVA2013-034</t>
  </si>
  <si>
    <t xml:space="preserve">Bricklayer </t>
  </si>
  <si>
    <t>SUVA2013-035</t>
  </si>
  <si>
    <t>Carpenter-Acoustical Ceiling Installation, Drywall Hanging, and Form Work</t>
  </si>
  <si>
    <t>SUVA2013-036</t>
  </si>
  <si>
    <t xml:space="preserve">Cement Mason/Concrete Finisher </t>
  </si>
  <si>
    <t>SUVA2013-037</t>
  </si>
  <si>
    <t>Drywall Finisher/Taper</t>
  </si>
  <si>
    <t>SUVA2013-038</t>
  </si>
  <si>
    <t xml:space="preserve">Floor Layer: Soft Floors </t>
  </si>
  <si>
    <t>SUVA2013-039</t>
  </si>
  <si>
    <t>Laborer: Common or General, including brick mason tending and cement mason tending</t>
  </si>
  <si>
    <t>SUVA2013-040</t>
  </si>
  <si>
    <t>Laborer: Pipelayer</t>
  </si>
  <si>
    <t>SUVA2013-041</t>
  </si>
  <si>
    <t>Operator: Backhoe/Excavator/trackhoe</t>
  </si>
  <si>
    <t>SUVA2013-042</t>
  </si>
  <si>
    <t>Operator: Bobcat/Skid Steer/Skid Loader</t>
  </si>
  <si>
    <t>SUVA2013-043</t>
  </si>
  <si>
    <t xml:space="preserve">Operator: Crane </t>
  </si>
  <si>
    <t>SUVA2013-044</t>
  </si>
  <si>
    <t xml:space="preserve">Operator: Forklift </t>
  </si>
  <si>
    <t>SUVA2013-045</t>
  </si>
  <si>
    <t>Operator: Loader</t>
  </si>
  <si>
    <t>SUVA2013-046</t>
  </si>
  <si>
    <t xml:space="preserve">Operator: Roller </t>
  </si>
  <si>
    <t>SUVA2013-047</t>
  </si>
  <si>
    <t xml:space="preserve">Roofer </t>
  </si>
  <si>
    <t>SUVA2013-048</t>
  </si>
  <si>
    <t>SUVA2013-049</t>
  </si>
  <si>
    <t>Truck Driver: Dump Truck</t>
  </si>
  <si>
    <t>SUVA2013-050</t>
  </si>
  <si>
    <t xml:space="preserve">Waterproofer </t>
  </si>
  <si>
    <t>SUVA2013-051</t>
  </si>
  <si>
    <t>Heavy</t>
  </si>
  <si>
    <t>BRVA0001-003</t>
  </si>
  <si>
    <t>VA20210043</t>
  </si>
  <si>
    <t>Carpenter, includes form work</t>
  </si>
  <si>
    <t>CARP0177-012</t>
  </si>
  <si>
    <t xml:space="preserve">Electrician </t>
  </si>
  <si>
    <t>ELEC0026-019</t>
  </si>
  <si>
    <t>Power Equipment Operator (35 ton Cranes and above)</t>
  </si>
  <si>
    <t>ENGI0077-019</t>
  </si>
  <si>
    <t>Cranes Below 35 Tons</t>
  </si>
  <si>
    <t xml:space="preserve">Mechanic </t>
  </si>
  <si>
    <t>Tower and Climbing Cranes</t>
  </si>
  <si>
    <t>Tower Cranes and Cranes 100 tons and over</t>
  </si>
  <si>
    <t>LABO0011-010</t>
  </si>
  <si>
    <t>Glazier: Glazing contracts $2 million and under</t>
  </si>
  <si>
    <t>PAIN0051-014</t>
  </si>
  <si>
    <t>Glazier: Glazing contracts over $2 million</t>
  </si>
  <si>
    <t>PLAS0891-006</t>
  </si>
  <si>
    <t>Diver Tender</t>
  </si>
  <si>
    <t>SUVA2010-044</t>
  </si>
  <si>
    <t>Diver</t>
  </si>
  <si>
    <t>Ironworker, Reinforcing</t>
  </si>
  <si>
    <t>Ironworker Structural</t>
  </si>
  <si>
    <t>Laborers: Common or General</t>
  </si>
  <si>
    <t>Laborers: Flagger</t>
  </si>
  <si>
    <t>Landscape</t>
  </si>
  <si>
    <t>NA</t>
  </si>
  <si>
    <t>Power Equipment Operator: Backhoe</t>
  </si>
  <si>
    <t>Power Equipment Operator: Bobcat/Skid Loader</t>
  </si>
  <si>
    <t>Power Equipment Operator: Bulldozer</t>
  </si>
  <si>
    <t>Power Equipment Operator: Excavator</t>
  </si>
  <si>
    <t>Power Equipment Operator: Loader</t>
  </si>
  <si>
    <t xml:space="preserve">Power Equipment Operator: Trackhoe </t>
  </si>
  <si>
    <t>Power Equipment Operator: Tugboat</t>
  </si>
  <si>
    <t>Truck Driver: Includes All Dump Trucks</t>
  </si>
  <si>
    <t>Dredging (Clamshell, Hyradulic Dredges 20''' and over: Tugboats): Class AI</t>
  </si>
  <si>
    <t>ENGI0025-004</t>
  </si>
  <si>
    <t>VA20210001</t>
  </si>
  <si>
    <t>Dredging (Clamshell, Hyradulic Dredges 20''' and over: Tugboats): Class A2</t>
  </si>
  <si>
    <t>Dredging (Clamshell, Hyradulic Dredges 20''' and over: Tugboats): Class B1</t>
  </si>
  <si>
    <t>Dredging (Clamshell, Hyradulic Dredges 20''' and over: Tugboats): Class B2</t>
  </si>
  <si>
    <t>Dredging (Clamshell, Hyradulic Dredges 20''' and over: Tugboats): Class C1</t>
  </si>
  <si>
    <t>Dredging (Clamshell, Hyradulic Dredges 20''' and over: Tugboats): Class C2</t>
  </si>
  <si>
    <t>Dredging (Clamshell, Hyradulic Dredges 20''' and over: Tugboats): Class D</t>
  </si>
  <si>
    <t>Dipper Dredges: Deckhand</t>
  </si>
  <si>
    <t xml:space="preserve"> SUVA1994-008</t>
  </si>
  <si>
    <t xml:space="preserve">Dipper Dredges: Engineer </t>
  </si>
  <si>
    <t>Dipper Dredges: Handyman</t>
  </si>
  <si>
    <t>Dipper Dredges: Launchman</t>
  </si>
  <si>
    <t>Dipper Dredges: Mate</t>
  </si>
  <si>
    <t>Dipper Dredges: Oiler</t>
  </si>
  <si>
    <t>Dipper Dredges: Operator</t>
  </si>
  <si>
    <t>Dipper Dredges: Rodman</t>
  </si>
  <si>
    <t>Dipper Dredges: Scowman</t>
  </si>
  <si>
    <t>Dipper Dredges: Welder</t>
  </si>
  <si>
    <t>Drill Boats: Blaster</t>
  </si>
  <si>
    <t>Drill Boats: Engineer</t>
  </si>
  <si>
    <t>Hydraulic Dredges Under 20''': Carpenter</t>
  </si>
  <si>
    <t>Hydraulic Dredges Under 20''': Deckhand</t>
  </si>
  <si>
    <t>Hydraulic Dredges Under 20''': Derrick Operator</t>
  </si>
  <si>
    <t xml:space="preserve">Hydraulic Dredges Under 20''': Electrician </t>
  </si>
  <si>
    <t xml:space="preserve">Hydraulic Dredges Under 20''': Engineer </t>
  </si>
  <si>
    <t>Hydraulic Dredges Under 20''': Handyman</t>
  </si>
  <si>
    <t>Hydraulic Dredges Under 20''': Janitor/Porter</t>
  </si>
  <si>
    <t>Hydraulic Dredges Under 20''': Leverman</t>
  </si>
  <si>
    <t>Hydraulic Dredges Under 20''': Mate</t>
  </si>
  <si>
    <t>Hydraulic Dredges Under 20''': Messman</t>
  </si>
  <si>
    <t>Hydraulic Dredges Under 20''':  Night Cook</t>
  </si>
  <si>
    <t>Hydraulic Dredges Under 20''': Oiler</t>
  </si>
  <si>
    <t>Hydraulic Dredges Under 20''': Rodman</t>
  </si>
  <si>
    <t>Hydraulic Dredges Under 20''': Second Cook</t>
  </si>
  <si>
    <t>Hydraulic Dredges Under 20''': Shoreman</t>
  </si>
  <si>
    <t>Hydraulic Dredges Under 20''': Spider Barge Operator</t>
  </si>
  <si>
    <t>Hydraulic Dredges Under 20''': Spill Barge Operator</t>
  </si>
  <si>
    <t>Hydraulic Dredges Under 20''': Steward</t>
  </si>
  <si>
    <t>Hydraulic Dredges Under 20''': Tug Deckhand</t>
  </si>
  <si>
    <t>Hydraulic Dredges Under 20''': Tug Master</t>
  </si>
  <si>
    <t>Hydraulic Dredges Under 20''': Tug Mate</t>
  </si>
  <si>
    <t>Hydraulic Dredges Under 20''': Welder</t>
  </si>
  <si>
    <t>Steward Department (On Dipper Dredges): Cook</t>
  </si>
  <si>
    <t>Steward Department (On Dipper Dredges): Mess Cook</t>
  </si>
  <si>
    <t>Steward Department (On Dipper Dredges): Messman and Janitor</t>
  </si>
  <si>
    <t>Tug Boats (Tending Dipper Dredges): Assistant Engineer</t>
  </si>
  <si>
    <t>Tug Boats (Tending Dipper Dredges): Cook</t>
  </si>
  <si>
    <t xml:space="preserve">Tug Boats (Tending Dipper Dredges): Deckhand </t>
  </si>
  <si>
    <t xml:space="preserve">Tug Boats (Tending Dipper Dredges): Engineer </t>
  </si>
  <si>
    <t>Tug Boats (Tending Dipper Dredges): Tug Master</t>
  </si>
  <si>
    <t>Tug Boats (Tending Dipper Dredges): Tug Mater</t>
  </si>
  <si>
    <t>Highway</t>
  </si>
  <si>
    <t>Electrician: Includes Traffic Signalization</t>
  </si>
  <si>
    <t>ELEC0080-011</t>
  </si>
  <si>
    <t>VA20210116</t>
  </si>
  <si>
    <t>Laborer: Common or General</t>
  </si>
  <si>
    <t>LABO0011-011</t>
  </si>
  <si>
    <t>Laborer: Asphalt Raker</t>
  </si>
  <si>
    <t>LABO0011-012</t>
  </si>
  <si>
    <t xml:space="preserve">Laborer: Asphalt Shoveler </t>
  </si>
  <si>
    <t>PLAS0891-011</t>
  </si>
  <si>
    <t>Carpenter: Includes Form Work</t>
  </si>
  <si>
    <t>SUVA2016-052</t>
  </si>
  <si>
    <t xml:space="preserve">Fence Erector </t>
  </si>
  <si>
    <t>Ironworker, Structural</t>
  </si>
  <si>
    <t>Laborer: Grade Checker</t>
  </si>
  <si>
    <t xml:space="preserve">Laborer: Power Tool Operator </t>
  </si>
  <si>
    <t xml:space="preserve">Operator: Broom/Sweeper </t>
  </si>
  <si>
    <t xml:space="preserve">Operator: Cranes </t>
  </si>
  <si>
    <t>Operator: Drill</t>
  </si>
  <si>
    <t>Operator: Gradall</t>
  </si>
  <si>
    <t>Operator: Grader/Blade</t>
  </si>
  <si>
    <t>Operator: Hydroseeder</t>
  </si>
  <si>
    <t xml:space="preserve">Operator: Mechanic </t>
  </si>
  <si>
    <t>Operator: Milling Machine</t>
  </si>
  <si>
    <t>Operator: Pavement Planer Groundsmen</t>
  </si>
  <si>
    <t>Operator: Paver (Asphalt, Aggregate, and Concrete)</t>
  </si>
  <si>
    <t>Operator: Piledriver</t>
  </si>
  <si>
    <t>Operator: Roller (Finishing)</t>
  </si>
  <si>
    <t>Operator: Screed</t>
  </si>
  <si>
    <t xml:space="preserve">Operator: Asphalt Spreader and Distributor </t>
  </si>
  <si>
    <t xml:space="preserve">Operator: Bulldozer, Including Utility </t>
  </si>
  <si>
    <t>Pavement Marking Operator</t>
  </si>
  <si>
    <t>Pavement Marking Truck Driver</t>
  </si>
  <si>
    <t>Traffic Control: Flagger</t>
  </si>
  <si>
    <t>Truck Driver: Heavy 7CY &amp; Under</t>
  </si>
  <si>
    <t>Truck Driver: Fuel and Lubricant Service</t>
  </si>
  <si>
    <t>Truck Driver: Heavy Over 7 CY</t>
  </si>
  <si>
    <t xml:space="preserve">Truck Driver: Single &amp; Multi Axle </t>
  </si>
  <si>
    <t xml:space="preserve">Residential </t>
  </si>
  <si>
    <t>Power Equipment Operator: Cranes 90 tons and Over Capacity; Tower &amp; Climbing;Cranes with Control 100 ft. above ground</t>
  </si>
  <si>
    <t>ENGI0147-012</t>
  </si>
  <si>
    <t>VA20200137</t>
  </si>
  <si>
    <t>Power Equipment Operator: Cranes under 90 Tons</t>
  </si>
  <si>
    <t>SUVA2012-015</t>
  </si>
  <si>
    <t>Carpenter</t>
  </si>
  <si>
    <t>Drywall Hanger and Metal Stud Installer</t>
  </si>
  <si>
    <t xml:space="preserve">Electrician: Low Voltage Wiring </t>
  </si>
  <si>
    <t>Electrician: Excludes Low Voltage Wiring</t>
  </si>
  <si>
    <t>Insulator: Batt</t>
  </si>
  <si>
    <t>Ironworker: Ornamental</t>
  </si>
  <si>
    <t>Ironworker:  Structural</t>
  </si>
  <si>
    <t>Laborer: Common or General, Including Brick Mason Tending and Cement Mason Tending</t>
  </si>
  <si>
    <t>Operator: Bulldozer</t>
  </si>
  <si>
    <t>Painter: Brush and Roller</t>
  </si>
  <si>
    <t>Roofer</t>
  </si>
  <si>
    <t>Sheet Metal Worker: Includes HVAC Duct Installation</t>
  </si>
  <si>
    <t xml:space="preserve">Sprinkler Fitter: Fire Sprinklers </t>
  </si>
  <si>
    <t>Residential</t>
  </si>
  <si>
    <t>Union Rates</t>
  </si>
  <si>
    <t>Blended SU Rates</t>
  </si>
  <si>
    <t>Total Rates</t>
  </si>
  <si>
    <t>Notes</t>
  </si>
  <si>
    <t>Average # of Days Since Last Survey (Union)</t>
  </si>
  <si>
    <t>Average # of Days Since Last Survey (Blended SU)</t>
  </si>
  <si>
    <t>42 SU rates set in 1994, 15 rates set in 2010</t>
  </si>
  <si>
    <t>22 SU rates set in 2014</t>
  </si>
  <si>
    <t>Average # of Days Since Last Survey Total (Union and Blended SU)</t>
  </si>
  <si>
    <t>Davis-Bacon Total Comp/hour</t>
  </si>
  <si>
    <t>Days since last survey as of 4/1/21</t>
  </si>
  <si>
    <t>Source: https://sam.gov/wage-determination/VA20230178/1</t>
  </si>
  <si>
    <t xml:space="preserve">VA20230178 </t>
  </si>
  <si>
    <t>Days since last survey as of 1/31/23</t>
  </si>
  <si>
    <t>Wage Publication Date</t>
  </si>
  <si>
    <t>CARP0177-013</t>
  </si>
  <si>
    <t>Power Equipment Operator: (35 ton Cranes and above)</t>
  </si>
  <si>
    <t>Power Equipment Operator: Cranes Below 35 Tons</t>
  </si>
  <si>
    <t xml:space="preserve">Power Equipment Operator: Mechanic </t>
  </si>
  <si>
    <t>Power Equipment Operator: Tower and Climbing Cranes</t>
  </si>
  <si>
    <t>Power Equipment Operator: Tower Cranes and Cranes 100 tons and over</t>
  </si>
  <si>
    <t>Laborers: Landscape</t>
  </si>
  <si>
    <t>Union rate or blended average rate (SU)?</t>
  </si>
  <si>
    <t>Union v. Blended (SU) rate prevalence</t>
  </si>
  <si>
    <t>Blended (SU)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</si>
</sst>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/>
    </xf>
    <xf numFmtId="10" fontId="1" fillId="0" borderId="0" xfId="0" applyNumberFormat="1" applyFont="1" applyAlignment="1">
      <alignment horizontal="center" vertical="center" wrapText="1"/>
    </xf>
    <xf numFmtId="10" fontId="0" fillId="0" borderId="0" xfId="0" applyNumberFormat="1" applyAlignment="1">
      <alignment vertical="center"/>
    </xf>
    <xf numFmtId="10" fontId="0" fillId="0" borderId="0" xfId="0" applyNumberFormat="1"/>
    <xf numFmtId="0" fontId="1" fillId="0" borderId="0" xfId="0" applyFont="1"/>
    <xf numFmtId="14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vertical="center"/>
    </xf>
    <xf numFmtId="3" fontId="0" fillId="0" borderId="0" xfId="0" applyNumberFormat="1"/>
    <xf numFmtId="10" fontId="1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vertical="center"/>
    </xf>
    <xf numFmtId="0" fontId="3" fillId="0" borderId="0" xfId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am.gov/wage-determination/VA20230116/0" TargetMode="External"/><Relationship Id="rId21" Type="http://schemas.openxmlformats.org/officeDocument/2006/relationships/hyperlink" Target="ttps://sam.gov/wage-determination/VA20210001/0" TargetMode="External"/><Relationship Id="rId42" Type="http://schemas.openxmlformats.org/officeDocument/2006/relationships/hyperlink" Target="ttps://sam.gov/wage-determination/VA20210001/0" TargetMode="External"/><Relationship Id="rId63" Type="http://schemas.openxmlformats.org/officeDocument/2006/relationships/hyperlink" Target="ttps://sam.gov/wage-determination/VA20210001/0" TargetMode="External"/><Relationship Id="rId84" Type="http://schemas.openxmlformats.org/officeDocument/2006/relationships/hyperlink" Target="https://sam.gov/wage-determination/VA20230116/0" TargetMode="External"/><Relationship Id="rId138" Type="http://schemas.openxmlformats.org/officeDocument/2006/relationships/hyperlink" Target="https://sam.gov/wage-determination/VA20230137/0" TargetMode="External"/><Relationship Id="rId107" Type="http://schemas.openxmlformats.org/officeDocument/2006/relationships/hyperlink" Target="https://sam.gov/wage-determination/VA20230116/0" TargetMode="External"/><Relationship Id="rId11" Type="http://schemas.openxmlformats.org/officeDocument/2006/relationships/hyperlink" Target="https://sam.gov/wage-determination/VA20230043/0" TargetMode="External"/><Relationship Id="rId32" Type="http://schemas.openxmlformats.org/officeDocument/2006/relationships/hyperlink" Target="https://sam.gov/wage-determination/VA20230043/0" TargetMode="External"/><Relationship Id="rId37" Type="http://schemas.openxmlformats.org/officeDocument/2006/relationships/hyperlink" Target="https://sam.gov/wage-determination/VA20230043/0" TargetMode="External"/><Relationship Id="rId53" Type="http://schemas.openxmlformats.org/officeDocument/2006/relationships/hyperlink" Target="ttps://sam.gov/wage-determination/VA20210001/0" TargetMode="External"/><Relationship Id="rId58" Type="http://schemas.openxmlformats.org/officeDocument/2006/relationships/hyperlink" Target="ttps://sam.gov/wage-determination/VA20210001/0" TargetMode="External"/><Relationship Id="rId74" Type="http://schemas.openxmlformats.org/officeDocument/2006/relationships/hyperlink" Target="ttps://sam.gov/wage-determination/VA20210001/0" TargetMode="External"/><Relationship Id="rId79" Type="http://schemas.openxmlformats.org/officeDocument/2006/relationships/hyperlink" Target="ttps://sam.gov/wage-determination/VA20210001/0" TargetMode="External"/><Relationship Id="rId102" Type="http://schemas.openxmlformats.org/officeDocument/2006/relationships/hyperlink" Target="https://sam.gov/wage-determination/VA20230116/0" TargetMode="External"/><Relationship Id="rId123" Type="http://schemas.openxmlformats.org/officeDocument/2006/relationships/hyperlink" Target="https://sam.gov/wage-determination/VA20230137/0" TargetMode="External"/><Relationship Id="rId128" Type="http://schemas.openxmlformats.org/officeDocument/2006/relationships/hyperlink" Target="https://sam.gov/wage-determination/VA20230137/0" TargetMode="External"/><Relationship Id="rId5" Type="http://schemas.openxmlformats.org/officeDocument/2006/relationships/hyperlink" Target="https://sam.gov/wage-determination/VA20230043/0" TargetMode="External"/><Relationship Id="rId90" Type="http://schemas.openxmlformats.org/officeDocument/2006/relationships/hyperlink" Target="https://sam.gov/wage-determination/VA20230116/0" TargetMode="External"/><Relationship Id="rId95" Type="http://schemas.openxmlformats.org/officeDocument/2006/relationships/hyperlink" Target="https://sam.gov/wage-determination/VA20230116/0" TargetMode="External"/><Relationship Id="rId22" Type="http://schemas.openxmlformats.org/officeDocument/2006/relationships/hyperlink" Target="ttps://sam.gov/wage-determination/VA20210001/0" TargetMode="External"/><Relationship Id="rId27" Type="http://schemas.openxmlformats.org/officeDocument/2006/relationships/hyperlink" Target="https://sam.gov/wage-determination/VA20230043/0" TargetMode="External"/><Relationship Id="rId43" Type="http://schemas.openxmlformats.org/officeDocument/2006/relationships/hyperlink" Target="ttps://sam.gov/wage-determination/VA20210001/0" TargetMode="External"/><Relationship Id="rId48" Type="http://schemas.openxmlformats.org/officeDocument/2006/relationships/hyperlink" Target="ttps://sam.gov/wage-determination/VA20210001/0" TargetMode="External"/><Relationship Id="rId64" Type="http://schemas.openxmlformats.org/officeDocument/2006/relationships/hyperlink" Target="ttps://sam.gov/wage-determination/VA20210001/0" TargetMode="External"/><Relationship Id="rId69" Type="http://schemas.openxmlformats.org/officeDocument/2006/relationships/hyperlink" Target="ttps://sam.gov/wage-determination/VA20210001/0" TargetMode="External"/><Relationship Id="rId113" Type="http://schemas.openxmlformats.org/officeDocument/2006/relationships/hyperlink" Target="https://sam.gov/wage-determination/VA20230116/0" TargetMode="External"/><Relationship Id="rId118" Type="http://schemas.openxmlformats.org/officeDocument/2006/relationships/hyperlink" Target="https://sam.gov/wage-determination/VA20230137/0" TargetMode="External"/><Relationship Id="rId134" Type="http://schemas.openxmlformats.org/officeDocument/2006/relationships/hyperlink" Target="https://sam.gov/wage-determination/VA20230137/0" TargetMode="External"/><Relationship Id="rId139" Type="http://schemas.openxmlformats.org/officeDocument/2006/relationships/hyperlink" Target="https://sam.gov/wage-determination/VA20230137/0" TargetMode="External"/><Relationship Id="rId80" Type="http://schemas.openxmlformats.org/officeDocument/2006/relationships/hyperlink" Target="ttps://sam.gov/wage-determination/VA20210001/0" TargetMode="External"/><Relationship Id="rId85" Type="http://schemas.openxmlformats.org/officeDocument/2006/relationships/hyperlink" Target="https://sam.gov/wage-determination/VA20230116/0" TargetMode="External"/><Relationship Id="rId12" Type="http://schemas.openxmlformats.org/officeDocument/2006/relationships/hyperlink" Target="https://sam.gov/wage-determination/VA20230043/0" TargetMode="External"/><Relationship Id="rId17" Type="http://schemas.openxmlformats.org/officeDocument/2006/relationships/hyperlink" Target="ttps://sam.gov/wage-determination/VA20210001/0" TargetMode="External"/><Relationship Id="rId33" Type="http://schemas.openxmlformats.org/officeDocument/2006/relationships/hyperlink" Target="https://sam.gov/wage-determination/VA20230043/0" TargetMode="External"/><Relationship Id="rId38" Type="http://schemas.openxmlformats.org/officeDocument/2006/relationships/hyperlink" Target="ttps://sam.gov/wage-determination/VA20210001/0" TargetMode="External"/><Relationship Id="rId59" Type="http://schemas.openxmlformats.org/officeDocument/2006/relationships/hyperlink" Target="ttps://sam.gov/wage-determination/VA20210001/0" TargetMode="External"/><Relationship Id="rId103" Type="http://schemas.openxmlformats.org/officeDocument/2006/relationships/hyperlink" Target="https://sam.gov/wage-determination/VA20230116/0" TargetMode="External"/><Relationship Id="rId108" Type="http://schemas.openxmlformats.org/officeDocument/2006/relationships/hyperlink" Target="https://sam.gov/wage-determination/VA20230116/0" TargetMode="External"/><Relationship Id="rId124" Type="http://schemas.openxmlformats.org/officeDocument/2006/relationships/hyperlink" Target="https://sam.gov/wage-determination/VA20230137/0" TargetMode="External"/><Relationship Id="rId129" Type="http://schemas.openxmlformats.org/officeDocument/2006/relationships/hyperlink" Target="https://sam.gov/wage-determination/VA20230137/0" TargetMode="External"/><Relationship Id="rId54" Type="http://schemas.openxmlformats.org/officeDocument/2006/relationships/hyperlink" Target="ttps://sam.gov/wage-determination/VA20210001/0" TargetMode="External"/><Relationship Id="rId70" Type="http://schemas.openxmlformats.org/officeDocument/2006/relationships/hyperlink" Target="ttps://sam.gov/wage-determination/VA20210001/0" TargetMode="External"/><Relationship Id="rId75" Type="http://schemas.openxmlformats.org/officeDocument/2006/relationships/hyperlink" Target="ttps://sam.gov/wage-determination/VA20210001/0" TargetMode="External"/><Relationship Id="rId91" Type="http://schemas.openxmlformats.org/officeDocument/2006/relationships/hyperlink" Target="https://sam.gov/wage-determination/VA20230116/0" TargetMode="External"/><Relationship Id="rId96" Type="http://schemas.openxmlformats.org/officeDocument/2006/relationships/hyperlink" Target="https://sam.gov/wage-determination/VA20230116/0" TargetMode="External"/><Relationship Id="rId140" Type="http://schemas.openxmlformats.org/officeDocument/2006/relationships/hyperlink" Target="https://sam.gov/wage-determination/VA20230137/0" TargetMode="External"/><Relationship Id="rId1" Type="http://schemas.openxmlformats.org/officeDocument/2006/relationships/hyperlink" Target="https://sam.gov/wage-determination/VA20230178/1" TargetMode="External"/><Relationship Id="rId6" Type="http://schemas.openxmlformats.org/officeDocument/2006/relationships/hyperlink" Target="https://sam.gov/wage-determination/VA20230043/0" TargetMode="External"/><Relationship Id="rId23" Type="http://schemas.openxmlformats.org/officeDocument/2006/relationships/hyperlink" Target="https://sam.gov/wage-determination/VA20230043/0" TargetMode="External"/><Relationship Id="rId28" Type="http://schemas.openxmlformats.org/officeDocument/2006/relationships/hyperlink" Target="https://sam.gov/wage-determination/VA20230043/0" TargetMode="External"/><Relationship Id="rId49" Type="http://schemas.openxmlformats.org/officeDocument/2006/relationships/hyperlink" Target="ttps://sam.gov/wage-determination/VA20210001/0" TargetMode="External"/><Relationship Id="rId114" Type="http://schemas.openxmlformats.org/officeDocument/2006/relationships/hyperlink" Target="https://sam.gov/wage-determination/VA20230116/0" TargetMode="External"/><Relationship Id="rId119" Type="http://schemas.openxmlformats.org/officeDocument/2006/relationships/hyperlink" Target="https://sam.gov/wage-determination/VA20230137/0" TargetMode="External"/><Relationship Id="rId44" Type="http://schemas.openxmlformats.org/officeDocument/2006/relationships/hyperlink" Target="ttps://sam.gov/wage-determination/VA20210001/0" TargetMode="External"/><Relationship Id="rId60" Type="http://schemas.openxmlformats.org/officeDocument/2006/relationships/hyperlink" Target="ttps://sam.gov/wage-determination/VA20210001/0" TargetMode="External"/><Relationship Id="rId65" Type="http://schemas.openxmlformats.org/officeDocument/2006/relationships/hyperlink" Target="ttps://sam.gov/wage-determination/VA20210001/0" TargetMode="External"/><Relationship Id="rId81" Type="http://schemas.openxmlformats.org/officeDocument/2006/relationships/hyperlink" Target="https://sam.gov/wage-determination/VA20230116/0" TargetMode="External"/><Relationship Id="rId86" Type="http://schemas.openxmlformats.org/officeDocument/2006/relationships/hyperlink" Target="https://sam.gov/wage-determination/VA20230116/0" TargetMode="External"/><Relationship Id="rId130" Type="http://schemas.openxmlformats.org/officeDocument/2006/relationships/hyperlink" Target="https://sam.gov/wage-determination/VA20230137/0" TargetMode="External"/><Relationship Id="rId135" Type="http://schemas.openxmlformats.org/officeDocument/2006/relationships/hyperlink" Target="https://sam.gov/wage-determination/VA20230137/0" TargetMode="External"/><Relationship Id="rId13" Type="http://schemas.openxmlformats.org/officeDocument/2006/relationships/hyperlink" Target="https://sam.gov/wage-determination/VA20230043/0" TargetMode="External"/><Relationship Id="rId18" Type="http://schemas.openxmlformats.org/officeDocument/2006/relationships/hyperlink" Target="ttps://sam.gov/wage-determination/VA20210001/0" TargetMode="External"/><Relationship Id="rId39" Type="http://schemas.openxmlformats.org/officeDocument/2006/relationships/hyperlink" Target="ttps://sam.gov/wage-determination/VA20210001/0" TargetMode="External"/><Relationship Id="rId109" Type="http://schemas.openxmlformats.org/officeDocument/2006/relationships/hyperlink" Target="https://sam.gov/wage-determination/VA20230116/0" TargetMode="External"/><Relationship Id="rId34" Type="http://schemas.openxmlformats.org/officeDocument/2006/relationships/hyperlink" Target="https://sam.gov/wage-determination/VA20230043/0" TargetMode="External"/><Relationship Id="rId50" Type="http://schemas.openxmlformats.org/officeDocument/2006/relationships/hyperlink" Target="ttps://sam.gov/wage-determination/VA20210001/0" TargetMode="External"/><Relationship Id="rId55" Type="http://schemas.openxmlformats.org/officeDocument/2006/relationships/hyperlink" Target="ttps://sam.gov/wage-determination/VA20210001/0" TargetMode="External"/><Relationship Id="rId76" Type="http://schemas.openxmlformats.org/officeDocument/2006/relationships/hyperlink" Target="ttps://sam.gov/wage-determination/VA20210001/0" TargetMode="External"/><Relationship Id="rId97" Type="http://schemas.openxmlformats.org/officeDocument/2006/relationships/hyperlink" Target="https://sam.gov/wage-determination/VA20230116/0" TargetMode="External"/><Relationship Id="rId104" Type="http://schemas.openxmlformats.org/officeDocument/2006/relationships/hyperlink" Target="https://sam.gov/wage-determination/VA20230116/0" TargetMode="External"/><Relationship Id="rId120" Type="http://schemas.openxmlformats.org/officeDocument/2006/relationships/hyperlink" Target="https://sam.gov/wage-determination/VA20230137/0" TargetMode="External"/><Relationship Id="rId125" Type="http://schemas.openxmlformats.org/officeDocument/2006/relationships/hyperlink" Target="https://sam.gov/wage-determination/VA20230137/0" TargetMode="External"/><Relationship Id="rId141" Type="http://schemas.openxmlformats.org/officeDocument/2006/relationships/hyperlink" Target="https://sam.gov/wage-determination/VA20230137/0" TargetMode="External"/><Relationship Id="rId7" Type="http://schemas.openxmlformats.org/officeDocument/2006/relationships/hyperlink" Target="https://sam.gov/wage-determination/VA20230043/0" TargetMode="External"/><Relationship Id="rId71" Type="http://schemas.openxmlformats.org/officeDocument/2006/relationships/hyperlink" Target="ttps://sam.gov/wage-determination/VA20210001/0" TargetMode="External"/><Relationship Id="rId92" Type="http://schemas.openxmlformats.org/officeDocument/2006/relationships/hyperlink" Target="https://sam.gov/wage-determination/VA20230116/0" TargetMode="External"/><Relationship Id="rId2" Type="http://schemas.openxmlformats.org/officeDocument/2006/relationships/hyperlink" Target="https://sam.gov/wage-determination/VA20230043/0" TargetMode="External"/><Relationship Id="rId29" Type="http://schemas.openxmlformats.org/officeDocument/2006/relationships/hyperlink" Target="https://sam.gov/wage-determination/VA20230043/0" TargetMode="External"/><Relationship Id="rId24" Type="http://schemas.openxmlformats.org/officeDocument/2006/relationships/hyperlink" Target="https://sam.gov/wage-determination/VA20230043/0" TargetMode="External"/><Relationship Id="rId40" Type="http://schemas.openxmlformats.org/officeDocument/2006/relationships/hyperlink" Target="ttps://sam.gov/wage-determination/VA20210001/0" TargetMode="External"/><Relationship Id="rId45" Type="http://schemas.openxmlformats.org/officeDocument/2006/relationships/hyperlink" Target="ttps://sam.gov/wage-determination/VA20210001/0" TargetMode="External"/><Relationship Id="rId66" Type="http://schemas.openxmlformats.org/officeDocument/2006/relationships/hyperlink" Target="ttps://sam.gov/wage-determination/VA20210001/0" TargetMode="External"/><Relationship Id="rId87" Type="http://schemas.openxmlformats.org/officeDocument/2006/relationships/hyperlink" Target="https://sam.gov/wage-determination/VA20230116/0" TargetMode="External"/><Relationship Id="rId110" Type="http://schemas.openxmlformats.org/officeDocument/2006/relationships/hyperlink" Target="https://sam.gov/wage-determination/VA20230116/0" TargetMode="External"/><Relationship Id="rId115" Type="http://schemas.openxmlformats.org/officeDocument/2006/relationships/hyperlink" Target="https://sam.gov/wage-determination/VA20230116/0" TargetMode="External"/><Relationship Id="rId131" Type="http://schemas.openxmlformats.org/officeDocument/2006/relationships/hyperlink" Target="https://sam.gov/wage-determination/VA20230137/0" TargetMode="External"/><Relationship Id="rId136" Type="http://schemas.openxmlformats.org/officeDocument/2006/relationships/hyperlink" Target="https://sam.gov/wage-determination/VA20230137/0" TargetMode="External"/><Relationship Id="rId61" Type="http://schemas.openxmlformats.org/officeDocument/2006/relationships/hyperlink" Target="ttps://sam.gov/wage-determination/VA20210001/0" TargetMode="External"/><Relationship Id="rId82" Type="http://schemas.openxmlformats.org/officeDocument/2006/relationships/hyperlink" Target="https://sam.gov/wage-determination/VA20230116/0" TargetMode="External"/><Relationship Id="rId19" Type="http://schemas.openxmlformats.org/officeDocument/2006/relationships/hyperlink" Target="ttps://sam.gov/wage-determination/VA20210001/0" TargetMode="External"/><Relationship Id="rId14" Type="http://schemas.openxmlformats.org/officeDocument/2006/relationships/hyperlink" Target="https://sam.gov/wage-determination/VA20230043/0" TargetMode="External"/><Relationship Id="rId30" Type="http://schemas.openxmlformats.org/officeDocument/2006/relationships/hyperlink" Target="https://sam.gov/wage-determination/VA20230043/0" TargetMode="External"/><Relationship Id="rId35" Type="http://schemas.openxmlformats.org/officeDocument/2006/relationships/hyperlink" Target="https://sam.gov/wage-determination/VA20230043/0" TargetMode="External"/><Relationship Id="rId56" Type="http://schemas.openxmlformats.org/officeDocument/2006/relationships/hyperlink" Target="ttps://sam.gov/wage-determination/VA20210001/0" TargetMode="External"/><Relationship Id="rId77" Type="http://schemas.openxmlformats.org/officeDocument/2006/relationships/hyperlink" Target="ttps://sam.gov/wage-determination/VA20210001/0" TargetMode="External"/><Relationship Id="rId100" Type="http://schemas.openxmlformats.org/officeDocument/2006/relationships/hyperlink" Target="https://sam.gov/wage-determination/VA20230116/0" TargetMode="External"/><Relationship Id="rId105" Type="http://schemas.openxmlformats.org/officeDocument/2006/relationships/hyperlink" Target="https://sam.gov/wage-determination/VA20230116/0" TargetMode="External"/><Relationship Id="rId126" Type="http://schemas.openxmlformats.org/officeDocument/2006/relationships/hyperlink" Target="https://sam.gov/wage-determination/VA20230137/0" TargetMode="External"/><Relationship Id="rId8" Type="http://schemas.openxmlformats.org/officeDocument/2006/relationships/hyperlink" Target="https://sam.gov/wage-determination/VA20230043/0" TargetMode="External"/><Relationship Id="rId51" Type="http://schemas.openxmlformats.org/officeDocument/2006/relationships/hyperlink" Target="ttps://sam.gov/wage-determination/VA20210001/0" TargetMode="External"/><Relationship Id="rId72" Type="http://schemas.openxmlformats.org/officeDocument/2006/relationships/hyperlink" Target="ttps://sam.gov/wage-determination/VA20210001/0" TargetMode="External"/><Relationship Id="rId93" Type="http://schemas.openxmlformats.org/officeDocument/2006/relationships/hyperlink" Target="https://sam.gov/wage-determination/VA20230116/0" TargetMode="External"/><Relationship Id="rId98" Type="http://schemas.openxmlformats.org/officeDocument/2006/relationships/hyperlink" Target="https://sam.gov/wage-determination/VA20230116/0" TargetMode="External"/><Relationship Id="rId121" Type="http://schemas.openxmlformats.org/officeDocument/2006/relationships/hyperlink" Target="https://sam.gov/wage-determination/VA20230137/0" TargetMode="External"/><Relationship Id="rId142" Type="http://schemas.openxmlformats.org/officeDocument/2006/relationships/printerSettings" Target="../printerSettings/printerSettings1.bin"/><Relationship Id="rId3" Type="http://schemas.openxmlformats.org/officeDocument/2006/relationships/hyperlink" Target="https://sam.gov/wage-determination/VA20230116/0" TargetMode="External"/><Relationship Id="rId25" Type="http://schemas.openxmlformats.org/officeDocument/2006/relationships/hyperlink" Target="https://sam.gov/wage-determination/VA20230043/0" TargetMode="External"/><Relationship Id="rId46" Type="http://schemas.openxmlformats.org/officeDocument/2006/relationships/hyperlink" Target="ttps://sam.gov/wage-determination/VA20210001/0" TargetMode="External"/><Relationship Id="rId67" Type="http://schemas.openxmlformats.org/officeDocument/2006/relationships/hyperlink" Target="ttps://sam.gov/wage-determination/VA20210001/0" TargetMode="External"/><Relationship Id="rId116" Type="http://schemas.openxmlformats.org/officeDocument/2006/relationships/hyperlink" Target="https://sam.gov/wage-determination/VA20230116/0" TargetMode="External"/><Relationship Id="rId137" Type="http://schemas.openxmlformats.org/officeDocument/2006/relationships/hyperlink" Target="https://sam.gov/wage-determination/VA20230137/0" TargetMode="External"/><Relationship Id="rId20" Type="http://schemas.openxmlformats.org/officeDocument/2006/relationships/hyperlink" Target="ttps://sam.gov/wage-determination/VA20210001/0" TargetMode="External"/><Relationship Id="rId41" Type="http://schemas.openxmlformats.org/officeDocument/2006/relationships/hyperlink" Target="ttps://sam.gov/wage-determination/VA20210001/0" TargetMode="External"/><Relationship Id="rId62" Type="http://schemas.openxmlformats.org/officeDocument/2006/relationships/hyperlink" Target="ttps://sam.gov/wage-determination/VA20210001/0" TargetMode="External"/><Relationship Id="rId83" Type="http://schemas.openxmlformats.org/officeDocument/2006/relationships/hyperlink" Target="https://sam.gov/wage-determination/VA20230116/0" TargetMode="External"/><Relationship Id="rId88" Type="http://schemas.openxmlformats.org/officeDocument/2006/relationships/hyperlink" Target="https://sam.gov/wage-determination/VA20230116/0" TargetMode="External"/><Relationship Id="rId111" Type="http://schemas.openxmlformats.org/officeDocument/2006/relationships/hyperlink" Target="https://sam.gov/wage-determination/VA20230116/0" TargetMode="External"/><Relationship Id="rId132" Type="http://schemas.openxmlformats.org/officeDocument/2006/relationships/hyperlink" Target="https://sam.gov/wage-determination/VA20230137/0" TargetMode="External"/><Relationship Id="rId15" Type="http://schemas.openxmlformats.org/officeDocument/2006/relationships/hyperlink" Target="https://sam.gov/wage-determination/VA20230043/0" TargetMode="External"/><Relationship Id="rId36" Type="http://schemas.openxmlformats.org/officeDocument/2006/relationships/hyperlink" Target="https://sam.gov/wage-determination/VA20230043/0" TargetMode="External"/><Relationship Id="rId57" Type="http://schemas.openxmlformats.org/officeDocument/2006/relationships/hyperlink" Target="ttps://sam.gov/wage-determination/VA20210001/0" TargetMode="External"/><Relationship Id="rId106" Type="http://schemas.openxmlformats.org/officeDocument/2006/relationships/hyperlink" Target="https://sam.gov/wage-determination/VA20230116/0" TargetMode="External"/><Relationship Id="rId127" Type="http://schemas.openxmlformats.org/officeDocument/2006/relationships/hyperlink" Target="https://sam.gov/wage-determination/VA20230137/0" TargetMode="External"/><Relationship Id="rId10" Type="http://schemas.openxmlformats.org/officeDocument/2006/relationships/hyperlink" Target="https://sam.gov/wage-determination/VA20230043/0" TargetMode="External"/><Relationship Id="rId31" Type="http://schemas.openxmlformats.org/officeDocument/2006/relationships/hyperlink" Target="https://sam.gov/wage-determination/VA20230043/0" TargetMode="External"/><Relationship Id="rId52" Type="http://schemas.openxmlformats.org/officeDocument/2006/relationships/hyperlink" Target="ttps://sam.gov/wage-determination/VA20210001/0" TargetMode="External"/><Relationship Id="rId73" Type="http://schemas.openxmlformats.org/officeDocument/2006/relationships/hyperlink" Target="ttps://sam.gov/wage-determination/VA20210001/0" TargetMode="External"/><Relationship Id="rId78" Type="http://schemas.openxmlformats.org/officeDocument/2006/relationships/hyperlink" Target="ttps://sam.gov/wage-determination/VA20210001/0" TargetMode="External"/><Relationship Id="rId94" Type="http://schemas.openxmlformats.org/officeDocument/2006/relationships/hyperlink" Target="https://sam.gov/wage-determination/VA20230116/0" TargetMode="External"/><Relationship Id="rId99" Type="http://schemas.openxmlformats.org/officeDocument/2006/relationships/hyperlink" Target="https://sam.gov/wage-determination/VA20230116/0" TargetMode="External"/><Relationship Id="rId101" Type="http://schemas.openxmlformats.org/officeDocument/2006/relationships/hyperlink" Target="https://sam.gov/wage-determination/VA20230116/0" TargetMode="External"/><Relationship Id="rId122" Type="http://schemas.openxmlformats.org/officeDocument/2006/relationships/hyperlink" Target="https://sam.gov/wage-determination/VA20230137/0" TargetMode="External"/><Relationship Id="rId4" Type="http://schemas.openxmlformats.org/officeDocument/2006/relationships/hyperlink" Target="https://sam.gov/wage-determination/VA20230137/0" TargetMode="External"/><Relationship Id="rId9" Type="http://schemas.openxmlformats.org/officeDocument/2006/relationships/hyperlink" Target="https://sam.gov/wage-determination/VA20230043/0" TargetMode="External"/><Relationship Id="rId26" Type="http://schemas.openxmlformats.org/officeDocument/2006/relationships/hyperlink" Target="https://sam.gov/wage-determination/VA20230043/0" TargetMode="External"/><Relationship Id="rId47" Type="http://schemas.openxmlformats.org/officeDocument/2006/relationships/hyperlink" Target="ttps://sam.gov/wage-determination/VA20210001/0" TargetMode="External"/><Relationship Id="rId68" Type="http://schemas.openxmlformats.org/officeDocument/2006/relationships/hyperlink" Target="ttps://sam.gov/wage-determination/VA20210001/0" TargetMode="External"/><Relationship Id="rId89" Type="http://schemas.openxmlformats.org/officeDocument/2006/relationships/hyperlink" Target="https://sam.gov/wage-determination/VA20230116/0" TargetMode="External"/><Relationship Id="rId112" Type="http://schemas.openxmlformats.org/officeDocument/2006/relationships/hyperlink" Target="https://sam.gov/wage-determination/VA20230116/0" TargetMode="External"/><Relationship Id="rId133" Type="http://schemas.openxmlformats.org/officeDocument/2006/relationships/hyperlink" Target="https://sam.gov/wage-determination/VA20230137/0" TargetMode="External"/><Relationship Id="rId16" Type="http://schemas.openxmlformats.org/officeDocument/2006/relationships/hyperlink" Target="ttps://sam.gov/wage-determination/VA20210001/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E3670-38DF-4CB7-878E-8AD8FED1ACD9}">
  <sheetPr>
    <pageSetUpPr fitToPage="1"/>
  </sheetPr>
  <dimension ref="A1:M178"/>
  <sheetViews>
    <sheetView tabSelected="1" topLeftCell="B1" workbookViewId="0">
      <pane ySplit="1" topLeftCell="A2" activePane="bottomLeft" state="frozen"/>
      <selection pane="bottomLeft" activeCell="H10" sqref="H10"/>
    </sheetView>
  </sheetViews>
  <sheetFormatPr defaultColWidth="9.1796875" defaultRowHeight="14.5" x14ac:dyDescent="0.35"/>
  <cols>
    <col min="1" max="1" width="7.26953125" style="1" bestFit="1" customWidth="1"/>
    <col min="2" max="2" width="14.7265625" style="1" customWidth="1"/>
    <col min="3" max="3" width="51.26953125" style="1" bestFit="1" customWidth="1"/>
    <col min="4" max="4" width="12.81640625" style="6" customWidth="1"/>
    <col min="5" max="6" width="14" style="6" customWidth="1"/>
    <col min="7" max="7" width="8.453125" style="1" bestFit="1" customWidth="1"/>
    <col min="8" max="8" width="25.81640625" style="1" customWidth="1"/>
    <col min="9" max="9" width="11.1796875" style="1" bestFit="1" customWidth="1"/>
    <col min="10" max="10" width="11.7265625" style="1" bestFit="1" customWidth="1"/>
    <col min="11" max="11" width="11.90625" style="1" customWidth="1"/>
    <col min="12" max="12" width="9.453125" style="1" bestFit="1" customWidth="1"/>
    <col min="13" max="16384" width="9.1796875" style="1"/>
  </cols>
  <sheetData>
    <row r="1" spans="1:13" s="5" customFormat="1" ht="87" x14ac:dyDescent="0.3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233</v>
      </c>
      <c r="G1" s="3" t="s">
        <v>246</v>
      </c>
      <c r="H1" s="3" t="s">
        <v>6</v>
      </c>
      <c r="I1" s="3" t="s">
        <v>7</v>
      </c>
      <c r="J1" s="3" t="s">
        <v>8</v>
      </c>
      <c r="K1" s="3" t="s">
        <v>238</v>
      </c>
      <c r="L1" s="12">
        <v>44957</v>
      </c>
      <c r="M1" s="11" t="s">
        <v>237</v>
      </c>
    </row>
    <row r="2" spans="1:13" x14ac:dyDescent="0.35">
      <c r="A2" s="1" t="s">
        <v>10</v>
      </c>
      <c r="B2" s="1" t="s">
        <v>11</v>
      </c>
      <c r="C2" s="1" t="s">
        <v>12</v>
      </c>
      <c r="D2" s="6">
        <v>39.270000000000003</v>
      </c>
      <c r="E2" s="6">
        <v>18.670000000000002</v>
      </c>
      <c r="F2" s="6">
        <f>SUM(D2:E2)</f>
        <v>57.940000000000005</v>
      </c>
      <c r="G2" s="1" t="s">
        <v>13</v>
      </c>
      <c r="H2" s="1" t="s">
        <v>14</v>
      </c>
      <c r="I2" s="2">
        <v>44287</v>
      </c>
      <c r="J2" s="19" t="s">
        <v>236</v>
      </c>
      <c r="K2" s="2">
        <v>44939</v>
      </c>
      <c r="L2" s="2">
        <v>44957</v>
      </c>
      <c r="M2" s="1">
        <f t="shared" ref="M2:M65" si="0">_xlfn.DAYS(L2,I2)</f>
        <v>670</v>
      </c>
    </row>
    <row r="3" spans="1:13" x14ac:dyDescent="0.35">
      <c r="A3" s="1" t="s">
        <v>10</v>
      </c>
      <c r="B3" s="1" t="s">
        <v>11</v>
      </c>
      <c r="C3" s="1" t="s">
        <v>16</v>
      </c>
      <c r="D3" s="6">
        <v>29.41</v>
      </c>
      <c r="E3" s="6">
        <v>8.73</v>
      </c>
      <c r="F3" s="6">
        <f t="shared" ref="F3:F66" si="1">SUM(D3:E3)</f>
        <v>38.14</v>
      </c>
      <c r="G3" s="1" t="s">
        <v>13</v>
      </c>
      <c r="H3" s="1" t="s">
        <v>17</v>
      </c>
      <c r="I3" s="2">
        <v>44287</v>
      </c>
      <c r="J3" s="19" t="s">
        <v>15</v>
      </c>
      <c r="K3" s="2">
        <v>44939</v>
      </c>
      <c r="L3" s="2">
        <v>44957</v>
      </c>
      <c r="M3" s="1">
        <f t="shared" si="0"/>
        <v>670</v>
      </c>
    </row>
    <row r="4" spans="1:13" x14ac:dyDescent="0.35">
      <c r="A4" s="1" t="s">
        <v>10</v>
      </c>
      <c r="B4" s="1" t="s">
        <v>11</v>
      </c>
      <c r="C4" s="1" t="s">
        <v>18</v>
      </c>
      <c r="D4" s="6">
        <v>42.62</v>
      </c>
      <c r="E4" s="6">
        <v>24.81</v>
      </c>
      <c r="F4" s="6">
        <f t="shared" si="1"/>
        <v>67.429999999999993</v>
      </c>
      <c r="G4" s="1" t="s">
        <v>13</v>
      </c>
      <c r="H4" s="1" t="s">
        <v>19</v>
      </c>
      <c r="I4" s="2">
        <v>44197</v>
      </c>
      <c r="J4" s="19" t="s">
        <v>15</v>
      </c>
      <c r="K4" s="2">
        <v>44939</v>
      </c>
      <c r="L4" s="2">
        <v>44957</v>
      </c>
      <c r="M4" s="1">
        <f t="shared" si="0"/>
        <v>760</v>
      </c>
    </row>
    <row r="5" spans="1:13" x14ac:dyDescent="0.35">
      <c r="A5" s="1" t="s">
        <v>10</v>
      </c>
      <c r="B5" s="1" t="s">
        <v>11</v>
      </c>
      <c r="C5" s="1" t="s">
        <v>20</v>
      </c>
      <c r="D5" s="6">
        <v>26.8</v>
      </c>
      <c r="E5" s="6">
        <v>11.56</v>
      </c>
      <c r="F5" s="6">
        <f t="shared" si="1"/>
        <v>38.36</v>
      </c>
      <c r="G5" s="1" t="s">
        <v>13</v>
      </c>
      <c r="H5" s="1" t="s">
        <v>21</v>
      </c>
      <c r="I5" s="2">
        <v>44682</v>
      </c>
      <c r="J5" s="19" t="s">
        <v>15</v>
      </c>
      <c r="K5" s="2">
        <v>44939</v>
      </c>
      <c r="L5" s="2">
        <v>44957</v>
      </c>
      <c r="M5" s="1">
        <f t="shared" si="0"/>
        <v>275</v>
      </c>
    </row>
    <row r="6" spans="1:13" x14ac:dyDescent="0.35">
      <c r="A6" s="1" t="s">
        <v>10</v>
      </c>
      <c r="B6" s="1" t="s">
        <v>11</v>
      </c>
      <c r="C6" s="1" t="s">
        <v>22</v>
      </c>
      <c r="D6" s="6">
        <v>40.81</v>
      </c>
      <c r="E6" s="6">
        <v>19.43</v>
      </c>
      <c r="F6" s="6">
        <f t="shared" si="1"/>
        <v>60.24</v>
      </c>
      <c r="G6" s="1" t="s">
        <v>13</v>
      </c>
      <c r="H6" s="1" t="s">
        <v>23</v>
      </c>
      <c r="I6" s="2">
        <v>44318</v>
      </c>
      <c r="J6" s="19" t="s">
        <v>15</v>
      </c>
      <c r="K6" s="2">
        <v>44939</v>
      </c>
      <c r="L6" s="2">
        <v>44957</v>
      </c>
      <c r="M6" s="1">
        <f t="shared" si="0"/>
        <v>639</v>
      </c>
    </row>
    <row r="7" spans="1:13" x14ac:dyDescent="0.35">
      <c r="A7" s="1" t="s">
        <v>10</v>
      </c>
      <c r="B7" s="1" t="s">
        <v>11</v>
      </c>
      <c r="C7" s="1" t="s">
        <v>24</v>
      </c>
      <c r="D7" s="6">
        <v>31.18</v>
      </c>
      <c r="E7" s="6">
        <v>12.6</v>
      </c>
      <c r="F7" s="6">
        <f t="shared" si="1"/>
        <v>43.78</v>
      </c>
      <c r="G7" s="1" t="s">
        <v>13</v>
      </c>
      <c r="H7" s="1" t="s">
        <v>25</v>
      </c>
      <c r="I7" s="2">
        <v>44318</v>
      </c>
      <c r="J7" s="19" t="s">
        <v>15</v>
      </c>
      <c r="K7" s="2">
        <v>44939</v>
      </c>
      <c r="L7" s="2">
        <v>44957</v>
      </c>
      <c r="M7" s="1">
        <f t="shared" si="0"/>
        <v>639</v>
      </c>
    </row>
    <row r="8" spans="1:13" x14ac:dyDescent="0.35">
      <c r="A8" s="1" t="s">
        <v>10</v>
      </c>
      <c r="B8" s="1" t="s">
        <v>11</v>
      </c>
      <c r="C8" s="1" t="s">
        <v>26</v>
      </c>
      <c r="D8" s="6">
        <v>50</v>
      </c>
      <c r="E8" s="6">
        <v>20.49</v>
      </c>
      <c r="F8" s="6">
        <f t="shared" si="1"/>
        <v>70.489999999999995</v>
      </c>
      <c r="G8" s="1" t="s">
        <v>13</v>
      </c>
      <c r="H8" s="1" t="s">
        <v>27</v>
      </c>
      <c r="I8" s="2">
        <v>44536</v>
      </c>
      <c r="J8" s="19" t="s">
        <v>15</v>
      </c>
      <c r="K8" s="2">
        <v>44939</v>
      </c>
      <c r="L8" s="2">
        <v>44957</v>
      </c>
      <c r="M8" s="1">
        <f t="shared" si="0"/>
        <v>421</v>
      </c>
    </row>
    <row r="9" spans="1:13" x14ac:dyDescent="0.35">
      <c r="A9" s="1" t="s">
        <v>10</v>
      </c>
      <c r="B9" s="1" t="s">
        <v>11</v>
      </c>
      <c r="C9" s="1" t="s">
        <v>28</v>
      </c>
      <c r="D9" s="6">
        <v>34.85</v>
      </c>
      <c r="E9" s="6">
        <v>24.84</v>
      </c>
      <c r="F9" s="6">
        <f t="shared" si="1"/>
        <v>59.69</v>
      </c>
      <c r="G9" s="1" t="s">
        <v>13</v>
      </c>
      <c r="H9" s="1" t="s">
        <v>29</v>
      </c>
      <c r="I9" s="2">
        <v>44713</v>
      </c>
      <c r="J9" s="19" t="s">
        <v>15</v>
      </c>
      <c r="K9" s="2">
        <v>44939</v>
      </c>
      <c r="L9" s="2">
        <v>44957</v>
      </c>
      <c r="M9" s="1">
        <f t="shared" si="0"/>
        <v>244</v>
      </c>
    </row>
    <row r="10" spans="1:13" x14ac:dyDescent="0.35">
      <c r="A10" s="1" t="s">
        <v>10</v>
      </c>
      <c r="B10" s="1" t="s">
        <v>11</v>
      </c>
      <c r="C10" s="1" t="s">
        <v>30</v>
      </c>
      <c r="D10" s="6">
        <v>29.92</v>
      </c>
      <c r="E10" s="6">
        <v>13.35</v>
      </c>
      <c r="F10" s="6">
        <f t="shared" si="1"/>
        <v>43.27</v>
      </c>
      <c r="G10" s="1" t="s">
        <v>13</v>
      </c>
      <c r="H10" s="1" t="s">
        <v>31</v>
      </c>
      <c r="I10" s="2">
        <v>44713</v>
      </c>
      <c r="J10" s="19" t="s">
        <v>15</v>
      </c>
      <c r="K10" s="2">
        <v>44939</v>
      </c>
      <c r="L10" s="2">
        <v>44957</v>
      </c>
      <c r="M10" s="1">
        <f t="shared" si="0"/>
        <v>244</v>
      </c>
    </row>
    <row r="11" spans="1:13" x14ac:dyDescent="0.35">
      <c r="A11" s="1" t="s">
        <v>10</v>
      </c>
      <c r="B11" s="1" t="s">
        <v>11</v>
      </c>
      <c r="C11" s="1" t="s">
        <v>32</v>
      </c>
      <c r="D11" s="6">
        <v>26.61</v>
      </c>
      <c r="E11" s="6">
        <v>11.41</v>
      </c>
      <c r="F11" s="6">
        <f t="shared" si="1"/>
        <v>38.019999999999996</v>
      </c>
      <c r="G11" s="1" t="s">
        <v>13</v>
      </c>
      <c r="H11" s="1" t="s">
        <v>33</v>
      </c>
      <c r="I11" s="2">
        <v>44713</v>
      </c>
      <c r="J11" s="19" t="s">
        <v>15</v>
      </c>
      <c r="K11" s="2">
        <v>44939</v>
      </c>
      <c r="L11" s="2">
        <v>44957</v>
      </c>
      <c r="M11" s="1">
        <f t="shared" si="0"/>
        <v>244</v>
      </c>
    </row>
    <row r="12" spans="1:13" x14ac:dyDescent="0.35">
      <c r="A12" s="1" t="s">
        <v>10</v>
      </c>
      <c r="B12" s="1" t="s">
        <v>11</v>
      </c>
      <c r="C12" s="1" t="s">
        <v>34</v>
      </c>
      <c r="D12" s="6">
        <v>48</v>
      </c>
      <c r="E12" s="6">
        <v>20.75</v>
      </c>
      <c r="F12" s="6">
        <f t="shared" si="1"/>
        <v>68.75</v>
      </c>
      <c r="G12" s="1" t="s">
        <v>13</v>
      </c>
      <c r="H12" s="1" t="s">
        <v>35</v>
      </c>
      <c r="I12" s="2">
        <v>44774</v>
      </c>
      <c r="J12" s="19" t="s">
        <v>15</v>
      </c>
      <c r="K12" s="2">
        <v>44939</v>
      </c>
      <c r="L12" s="2">
        <v>44957</v>
      </c>
      <c r="M12" s="1">
        <f t="shared" si="0"/>
        <v>183</v>
      </c>
    </row>
    <row r="13" spans="1:13" x14ac:dyDescent="0.35">
      <c r="A13" s="1" t="s">
        <v>10</v>
      </c>
      <c r="B13" s="1" t="s">
        <v>11</v>
      </c>
      <c r="C13" s="1" t="s">
        <v>36</v>
      </c>
      <c r="D13" s="6">
        <v>47.98</v>
      </c>
      <c r="E13" s="6">
        <v>23.12</v>
      </c>
      <c r="F13" s="6">
        <f t="shared" si="1"/>
        <v>71.099999999999994</v>
      </c>
      <c r="G13" s="1" t="s">
        <v>13</v>
      </c>
      <c r="H13" s="1" t="s">
        <v>37</v>
      </c>
      <c r="I13" s="2">
        <v>44774</v>
      </c>
      <c r="J13" s="19" t="s">
        <v>15</v>
      </c>
      <c r="K13" s="2">
        <v>44939</v>
      </c>
      <c r="L13" s="2">
        <v>44957</v>
      </c>
      <c r="M13" s="1">
        <f t="shared" si="0"/>
        <v>183</v>
      </c>
    </row>
    <row r="14" spans="1:13" x14ac:dyDescent="0.35">
      <c r="A14" s="1" t="s">
        <v>10</v>
      </c>
      <c r="B14" s="1" t="s">
        <v>11</v>
      </c>
      <c r="C14" s="1" t="s">
        <v>38</v>
      </c>
      <c r="D14" s="6">
        <v>38.67</v>
      </c>
      <c r="E14" s="6">
        <v>25.22</v>
      </c>
      <c r="F14" s="6">
        <f t="shared" si="1"/>
        <v>63.89</v>
      </c>
      <c r="G14" s="1" t="s">
        <v>13</v>
      </c>
      <c r="H14" s="1" t="s">
        <v>39</v>
      </c>
      <c r="I14" s="2">
        <v>44927</v>
      </c>
      <c r="J14" s="19" t="s">
        <v>15</v>
      </c>
      <c r="K14" s="2">
        <v>44939</v>
      </c>
      <c r="L14" s="2">
        <v>44957</v>
      </c>
      <c r="M14" s="1">
        <f t="shared" si="0"/>
        <v>30</v>
      </c>
    </row>
    <row r="15" spans="1:13" x14ac:dyDescent="0.35">
      <c r="A15" s="1" t="s">
        <v>10</v>
      </c>
      <c r="B15" s="1" t="s">
        <v>11</v>
      </c>
      <c r="C15" s="1" t="s">
        <v>40</v>
      </c>
      <c r="D15" s="6">
        <v>44.37</v>
      </c>
      <c r="E15" s="6">
        <v>21.33</v>
      </c>
      <c r="F15" s="6">
        <f t="shared" si="1"/>
        <v>65.699999999999989</v>
      </c>
      <c r="G15" s="1" t="s">
        <v>13</v>
      </c>
      <c r="H15" s="1" t="s">
        <v>41</v>
      </c>
      <c r="I15" s="2">
        <v>44501</v>
      </c>
      <c r="J15" s="19" t="s">
        <v>15</v>
      </c>
      <c r="K15" s="2">
        <v>44939</v>
      </c>
      <c r="L15" s="2">
        <v>44957</v>
      </c>
      <c r="M15" s="1">
        <f t="shared" si="0"/>
        <v>456</v>
      </c>
    </row>
    <row r="16" spans="1:13" x14ac:dyDescent="0.35">
      <c r="A16" s="1" t="s">
        <v>10</v>
      </c>
      <c r="B16" s="1" t="s">
        <v>11</v>
      </c>
      <c r="C16" s="1" t="s">
        <v>42</v>
      </c>
      <c r="D16" s="6">
        <v>19.68</v>
      </c>
      <c r="E16" s="6">
        <v>0</v>
      </c>
      <c r="F16" s="6">
        <f t="shared" si="1"/>
        <v>19.68</v>
      </c>
      <c r="G16" s="1" t="s">
        <v>43</v>
      </c>
      <c r="H16" s="1" t="s">
        <v>44</v>
      </c>
      <c r="I16" s="2">
        <v>42380</v>
      </c>
      <c r="J16" s="19" t="s">
        <v>15</v>
      </c>
      <c r="K16" s="2">
        <v>44939</v>
      </c>
      <c r="L16" s="2">
        <v>44957</v>
      </c>
      <c r="M16" s="1">
        <f t="shared" si="0"/>
        <v>2577</v>
      </c>
    </row>
    <row r="17" spans="1:13" x14ac:dyDescent="0.35">
      <c r="A17" s="1" t="s">
        <v>10</v>
      </c>
      <c r="B17" s="1" t="s">
        <v>11</v>
      </c>
      <c r="C17" s="1" t="s">
        <v>45</v>
      </c>
      <c r="D17" s="6">
        <v>23.67</v>
      </c>
      <c r="E17" s="6">
        <v>0</v>
      </c>
      <c r="F17" s="6">
        <f t="shared" si="1"/>
        <v>23.67</v>
      </c>
      <c r="G17" s="1" t="s">
        <v>43</v>
      </c>
      <c r="H17" s="1" t="s">
        <v>46</v>
      </c>
      <c r="I17" s="2">
        <v>42380</v>
      </c>
      <c r="J17" s="19" t="s">
        <v>15</v>
      </c>
      <c r="K17" s="2">
        <v>44939</v>
      </c>
      <c r="L17" s="2">
        <v>44957</v>
      </c>
      <c r="M17" s="1">
        <f t="shared" si="0"/>
        <v>2577</v>
      </c>
    </row>
    <row r="18" spans="1:13" x14ac:dyDescent="0.35">
      <c r="A18" s="1" t="s">
        <v>10</v>
      </c>
      <c r="B18" s="1" t="s">
        <v>11</v>
      </c>
      <c r="C18" s="1" t="s">
        <v>47</v>
      </c>
      <c r="D18" s="6">
        <v>23.34</v>
      </c>
      <c r="E18" s="6">
        <v>5.04</v>
      </c>
      <c r="F18" s="6">
        <f t="shared" si="1"/>
        <v>28.38</v>
      </c>
      <c r="G18" s="1" t="s">
        <v>43</v>
      </c>
      <c r="H18" s="1" t="s">
        <v>48</v>
      </c>
      <c r="I18" s="2">
        <v>42380</v>
      </c>
      <c r="J18" s="19" t="s">
        <v>15</v>
      </c>
      <c r="K18" s="2">
        <v>44939</v>
      </c>
      <c r="L18" s="2">
        <v>44957</v>
      </c>
      <c r="M18" s="1">
        <f t="shared" si="0"/>
        <v>2577</v>
      </c>
    </row>
    <row r="19" spans="1:13" x14ac:dyDescent="0.35">
      <c r="A19" s="1" t="s">
        <v>10</v>
      </c>
      <c r="B19" s="1" t="s">
        <v>11</v>
      </c>
      <c r="C19" s="1" t="s">
        <v>49</v>
      </c>
      <c r="D19" s="6">
        <v>24.69</v>
      </c>
      <c r="E19" s="6">
        <v>5.55</v>
      </c>
      <c r="F19" s="6">
        <f t="shared" si="1"/>
        <v>30.240000000000002</v>
      </c>
      <c r="G19" s="1" t="s">
        <v>43</v>
      </c>
      <c r="H19" s="1" t="s">
        <v>50</v>
      </c>
      <c r="I19" s="2">
        <v>42380</v>
      </c>
      <c r="J19" s="19" t="s">
        <v>15</v>
      </c>
      <c r="K19" s="2">
        <v>44939</v>
      </c>
      <c r="L19" s="2">
        <v>44957</v>
      </c>
      <c r="M19" s="1">
        <f t="shared" si="0"/>
        <v>2577</v>
      </c>
    </row>
    <row r="20" spans="1:13" x14ac:dyDescent="0.35">
      <c r="A20" s="1" t="s">
        <v>10</v>
      </c>
      <c r="B20" s="1" t="s">
        <v>11</v>
      </c>
      <c r="C20" s="1" t="s">
        <v>51</v>
      </c>
      <c r="D20" s="6">
        <v>25.53</v>
      </c>
      <c r="E20" s="6">
        <v>7.86</v>
      </c>
      <c r="F20" s="6">
        <f t="shared" si="1"/>
        <v>33.39</v>
      </c>
      <c r="G20" s="1" t="s">
        <v>43</v>
      </c>
      <c r="H20" s="1" t="s">
        <v>52</v>
      </c>
      <c r="I20" s="2">
        <v>42380</v>
      </c>
      <c r="J20" s="19" t="s">
        <v>15</v>
      </c>
      <c r="K20" s="2">
        <v>44939</v>
      </c>
      <c r="L20" s="2">
        <v>44957</v>
      </c>
      <c r="M20" s="1">
        <f t="shared" si="0"/>
        <v>2577</v>
      </c>
    </row>
    <row r="21" spans="1:13" x14ac:dyDescent="0.35">
      <c r="A21" s="1" t="s">
        <v>10</v>
      </c>
      <c r="B21" s="1" t="s">
        <v>11</v>
      </c>
      <c r="C21" s="1" t="s">
        <v>53</v>
      </c>
      <c r="D21" s="6">
        <v>18.75</v>
      </c>
      <c r="E21" s="6">
        <v>0</v>
      </c>
      <c r="F21" s="6">
        <f t="shared" si="1"/>
        <v>18.75</v>
      </c>
      <c r="G21" s="1" t="s">
        <v>43</v>
      </c>
      <c r="H21" s="1" t="s">
        <v>54</v>
      </c>
      <c r="I21" s="2">
        <v>42380</v>
      </c>
      <c r="J21" s="19" t="s">
        <v>15</v>
      </c>
      <c r="K21" s="2">
        <v>44939</v>
      </c>
      <c r="L21" s="2">
        <v>44957</v>
      </c>
      <c r="M21" s="1">
        <f t="shared" si="0"/>
        <v>2577</v>
      </c>
    </row>
    <row r="22" spans="1:13" x14ac:dyDescent="0.35">
      <c r="A22" s="1" t="s">
        <v>10</v>
      </c>
      <c r="B22" s="1" t="s">
        <v>11</v>
      </c>
      <c r="C22" s="1" t="s">
        <v>55</v>
      </c>
      <c r="D22" s="6">
        <v>15.74</v>
      </c>
      <c r="E22" s="6">
        <v>3.43</v>
      </c>
      <c r="F22" s="6">
        <f t="shared" si="1"/>
        <v>19.170000000000002</v>
      </c>
      <c r="G22" s="1" t="s">
        <v>43</v>
      </c>
      <c r="H22" s="1" t="s">
        <v>56</v>
      </c>
      <c r="I22" s="2">
        <v>42380</v>
      </c>
      <c r="J22" s="19" t="s">
        <v>15</v>
      </c>
      <c r="K22" s="2">
        <v>44939</v>
      </c>
      <c r="L22" s="2">
        <v>44957</v>
      </c>
      <c r="M22" s="1">
        <f t="shared" si="0"/>
        <v>2577</v>
      </c>
    </row>
    <row r="23" spans="1:13" x14ac:dyDescent="0.35">
      <c r="A23" s="1" t="s">
        <v>10</v>
      </c>
      <c r="B23" s="1" t="s">
        <v>11</v>
      </c>
      <c r="C23" s="1" t="s">
        <v>57</v>
      </c>
      <c r="D23" s="6">
        <v>16.809999999999999</v>
      </c>
      <c r="E23" s="6">
        <v>4.26</v>
      </c>
      <c r="F23" s="6">
        <f t="shared" si="1"/>
        <v>21.07</v>
      </c>
      <c r="G23" s="1" t="s">
        <v>43</v>
      </c>
      <c r="H23" s="1" t="s">
        <v>58</v>
      </c>
      <c r="I23" s="2">
        <v>42380</v>
      </c>
      <c r="J23" s="19" t="s">
        <v>15</v>
      </c>
      <c r="K23" s="2">
        <v>44939</v>
      </c>
      <c r="L23" s="2">
        <v>44957</v>
      </c>
      <c r="M23" s="1">
        <f t="shared" si="0"/>
        <v>2577</v>
      </c>
    </row>
    <row r="24" spans="1:13" x14ac:dyDescent="0.35">
      <c r="A24" s="1" t="s">
        <v>10</v>
      </c>
      <c r="B24" s="1" t="s">
        <v>11</v>
      </c>
      <c r="C24" s="1" t="s">
        <v>59</v>
      </c>
      <c r="D24" s="6">
        <v>21.81</v>
      </c>
      <c r="E24" s="6">
        <v>0</v>
      </c>
      <c r="F24" s="6">
        <f t="shared" si="1"/>
        <v>21.81</v>
      </c>
      <c r="G24" s="1" t="s">
        <v>43</v>
      </c>
      <c r="H24" s="1" t="s">
        <v>60</v>
      </c>
      <c r="I24" s="2">
        <v>42380</v>
      </c>
      <c r="J24" s="19" t="s">
        <v>15</v>
      </c>
      <c r="K24" s="2">
        <v>44939</v>
      </c>
      <c r="L24" s="2">
        <v>44957</v>
      </c>
      <c r="M24" s="1">
        <f t="shared" si="0"/>
        <v>2577</v>
      </c>
    </row>
    <row r="25" spans="1:13" x14ac:dyDescent="0.35">
      <c r="A25" s="1" t="s">
        <v>10</v>
      </c>
      <c r="B25" s="1" t="s">
        <v>11</v>
      </c>
      <c r="C25" s="1" t="s">
        <v>61</v>
      </c>
      <c r="D25" s="6">
        <v>18.95</v>
      </c>
      <c r="E25" s="6">
        <v>4.03</v>
      </c>
      <c r="F25" s="6">
        <f t="shared" si="1"/>
        <v>22.98</v>
      </c>
      <c r="G25" s="1" t="s">
        <v>43</v>
      </c>
      <c r="H25" s="1" t="s">
        <v>62</v>
      </c>
      <c r="I25" s="2">
        <v>42380</v>
      </c>
      <c r="J25" s="19" t="s">
        <v>15</v>
      </c>
      <c r="K25" s="2">
        <v>44939</v>
      </c>
      <c r="L25" s="2">
        <v>44957</v>
      </c>
      <c r="M25" s="1">
        <f t="shared" si="0"/>
        <v>2577</v>
      </c>
    </row>
    <row r="26" spans="1:13" x14ac:dyDescent="0.35">
      <c r="A26" s="1" t="s">
        <v>10</v>
      </c>
      <c r="B26" s="1" t="s">
        <v>11</v>
      </c>
      <c r="C26" s="1" t="s">
        <v>63</v>
      </c>
      <c r="D26" s="6">
        <v>32.520000000000003</v>
      </c>
      <c r="E26" s="6">
        <v>2.64</v>
      </c>
      <c r="F26" s="6">
        <f t="shared" si="1"/>
        <v>35.160000000000004</v>
      </c>
      <c r="G26" s="1" t="s">
        <v>43</v>
      </c>
      <c r="H26" s="1" t="s">
        <v>64</v>
      </c>
      <c r="I26" s="2">
        <v>42380</v>
      </c>
      <c r="J26" s="19" t="s">
        <v>15</v>
      </c>
      <c r="K26" s="2">
        <v>44939</v>
      </c>
      <c r="L26" s="2">
        <v>44957</v>
      </c>
      <c r="M26" s="1">
        <f t="shared" si="0"/>
        <v>2577</v>
      </c>
    </row>
    <row r="27" spans="1:13" x14ac:dyDescent="0.35">
      <c r="A27" s="1" t="s">
        <v>10</v>
      </c>
      <c r="B27" s="1" t="s">
        <v>11</v>
      </c>
      <c r="C27" s="1" t="s">
        <v>65</v>
      </c>
      <c r="D27" s="6">
        <v>21.56</v>
      </c>
      <c r="E27" s="6">
        <v>7.57</v>
      </c>
      <c r="F27" s="6">
        <f t="shared" si="1"/>
        <v>29.13</v>
      </c>
      <c r="G27" s="1" t="s">
        <v>43</v>
      </c>
      <c r="H27" s="1" t="s">
        <v>66</v>
      </c>
      <c r="I27" s="2">
        <v>42380</v>
      </c>
      <c r="J27" s="19" t="s">
        <v>15</v>
      </c>
      <c r="K27" s="2">
        <v>44939</v>
      </c>
      <c r="L27" s="2">
        <v>44957</v>
      </c>
      <c r="M27" s="1">
        <f t="shared" si="0"/>
        <v>2577</v>
      </c>
    </row>
    <row r="28" spans="1:13" x14ac:dyDescent="0.35">
      <c r="A28" s="1" t="s">
        <v>10</v>
      </c>
      <c r="B28" s="1" t="s">
        <v>11</v>
      </c>
      <c r="C28" s="1" t="s">
        <v>67</v>
      </c>
      <c r="D28" s="6">
        <v>22.26</v>
      </c>
      <c r="E28" s="6">
        <v>3.57</v>
      </c>
      <c r="F28" s="6">
        <f t="shared" si="1"/>
        <v>25.830000000000002</v>
      </c>
      <c r="G28" s="1" t="s">
        <v>43</v>
      </c>
      <c r="H28" s="1" t="s">
        <v>68</v>
      </c>
      <c r="I28" s="2">
        <v>42380</v>
      </c>
      <c r="J28" s="19" t="s">
        <v>15</v>
      </c>
      <c r="K28" s="2">
        <v>44939</v>
      </c>
      <c r="L28" s="2">
        <v>44957</v>
      </c>
      <c r="M28" s="1">
        <f t="shared" si="0"/>
        <v>2577</v>
      </c>
    </row>
    <row r="29" spans="1:13" x14ac:dyDescent="0.35">
      <c r="A29" s="1" t="s">
        <v>10</v>
      </c>
      <c r="B29" s="1" t="s">
        <v>11</v>
      </c>
      <c r="C29" s="1" t="s">
        <v>69</v>
      </c>
      <c r="D29" s="6">
        <v>16.25</v>
      </c>
      <c r="E29" s="6">
        <v>4.88</v>
      </c>
      <c r="F29" s="6">
        <f t="shared" si="1"/>
        <v>21.13</v>
      </c>
      <c r="G29" s="1" t="s">
        <v>43</v>
      </c>
      <c r="H29" s="1" t="s">
        <v>70</v>
      </c>
      <c r="I29" s="2">
        <v>42380</v>
      </c>
      <c r="J29" s="19" t="s">
        <v>15</v>
      </c>
      <c r="K29" s="2">
        <v>44939</v>
      </c>
      <c r="L29" s="2">
        <v>44957</v>
      </c>
      <c r="M29" s="1">
        <f t="shared" si="0"/>
        <v>2577</v>
      </c>
    </row>
    <row r="30" spans="1:13" x14ac:dyDescent="0.35">
      <c r="A30" s="1" t="s">
        <v>10</v>
      </c>
      <c r="B30" s="1" t="s">
        <v>11</v>
      </c>
      <c r="C30" s="1" t="s">
        <v>71</v>
      </c>
      <c r="D30" s="6">
        <v>21.55</v>
      </c>
      <c r="E30" s="6">
        <v>0</v>
      </c>
      <c r="F30" s="6">
        <f t="shared" si="1"/>
        <v>21.55</v>
      </c>
      <c r="G30" s="1" t="s">
        <v>43</v>
      </c>
      <c r="H30" s="1" t="s">
        <v>72</v>
      </c>
      <c r="I30" s="2">
        <v>42380</v>
      </c>
      <c r="J30" s="19" t="s">
        <v>15</v>
      </c>
      <c r="K30" s="2">
        <v>44939</v>
      </c>
      <c r="L30" s="2">
        <v>44957</v>
      </c>
      <c r="M30" s="1">
        <f t="shared" si="0"/>
        <v>2577</v>
      </c>
    </row>
    <row r="31" spans="1:13" x14ac:dyDescent="0.35">
      <c r="A31" s="1" t="s">
        <v>10</v>
      </c>
      <c r="B31" s="1" t="s">
        <v>11</v>
      </c>
      <c r="C31" s="1" t="s">
        <v>20</v>
      </c>
      <c r="D31" s="6">
        <v>23.4</v>
      </c>
      <c r="E31" s="6">
        <v>0</v>
      </c>
      <c r="F31" s="6">
        <f t="shared" si="1"/>
        <v>23.4</v>
      </c>
      <c r="G31" s="1" t="s">
        <v>43</v>
      </c>
      <c r="H31" s="1" t="s">
        <v>73</v>
      </c>
      <c r="I31" s="2">
        <v>42380</v>
      </c>
      <c r="J31" s="19" t="s">
        <v>15</v>
      </c>
      <c r="K31" s="2">
        <v>44939</v>
      </c>
      <c r="L31" s="2">
        <v>44957</v>
      </c>
      <c r="M31" s="1">
        <f t="shared" si="0"/>
        <v>2577</v>
      </c>
    </row>
    <row r="32" spans="1:13" x14ac:dyDescent="0.35">
      <c r="A32" s="1" t="s">
        <v>10</v>
      </c>
      <c r="B32" s="1" t="s">
        <v>11</v>
      </c>
      <c r="C32" s="1" t="s">
        <v>74</v>
      </c>
      <c r="D32" s="6">
        <v>19.22</v>
      </c>
      <c r="E32" s="6">
        <v>2.58</v>
      </c>
      <c r="F32" s="6">
        <f t="shared" si="1"/>
        <v>21.799999999999997</v>
      </c>
      <c r="G32" s="1" t="s">
        <v>43</v>
      </c>
      <c r="H32" s="1" t="s">
        <v>75</v>
      </c>
      <c r="I32" s="2">
        <v>42380</v>
      </c>
      <c r="J32" s="19" t="s">
        <v>15</v>
      </c>
      <c r="K32" s="2">
        <v>44939</v>
      </c>
      <c r="L32" s="2">
        <v>44957</v>
      </c>
      <c r="M32" s="1">
        <f t="shared" si="0"/>
        <v>2577</v>
      </c>
    </row>
    <row r="33" spans="1:13" x14ac:dyDescent="0.35">
      <c r="A33" s="1" t="s">
        <v>10</v>
      </c>
      <c r="B33" s="1" t="s">
        <v>11</v>
      </c>
      <c r="C33" s="1" t="s">
        <v>76</v>
      </c>
      <c r="D33" s="6">
        <v>21.75</v>
      </c>
      <c r="E33" s="6">
        <v>1.57</v>
      </c>
      <c r="F33" s="6">
        <f t="shared" si="1"/>
        <v>23.32</v>
      </c>
      <c r="G33" s="1" t="s">
        <v>43</v>
      </c>
      <c r="H33" s="1" t="s">
        <v>77</v>
      </c>
      <c r="I33" s="2">
        <v>42380</v>
      </c>
      <c r="J33" s="19" t="s">
        <v>15</v>
      </c>
      <c r="K33" s="2">
        <v>44939</v>
      </c>
      <c r="L33" s="2">
        <v>44957</v>
      </c>
      <c r="M33" s="1">
        <f t="shared" si="0"/>
        <v>2577</v>
      </c>
    </row>
    <row r="34" spans="1:13" x14ac:dyDescent="0.35">
      <c r="A34" s="1" t="s">
        <v>10</v>
      </c>
      <c r="B34" s="1" t="s">
        <v>78</v>
      </c>
      <c r="C34" s="1" t="s">
        <v>22</v>
      </c>
      <c r="D34" s="6">
        <v>40.81</v>
      </c>
      <c r="E34" s="6">
        <v>19.43</v>
      </c>
      <c r="F34" s="6">
        <f t="shared" si="1"/>
        <v>60.24</v>
      </c>
      <c r="G34" s="1" t="s">
        <v>13</v>
      </c>
      <c r="H34" s="1" t="s">
        <v>79</v>
      </c>
      <c r="I34" s="2">
        <v>44318</v>
      </c>
      <c r="J34" s="19" t="s">
        <v>80</v>
      </c>
      <c r="K34" s="2">
        <v>44932</v>
      </c>
      <c r="L34" s="2">
        <v>44957</v>
      </c>
      <c r="M34" s="1">
        <f t="shared" si="0"/>
        <v>639</v>
      </c>
    </row>
    <row r="35" spans="1:13" x14ac:dyDescent="0.35">
      <c r="A35" s="1" t="s">
        <v>10</v>
      </c>
      <c r="B35" s="1" t="s">
        <v>78</v>
      </c>
      <c r="C35" s="1" t="s">
        <v>81</v>
      </c>
      <c r="D35" s="6">
        <v>31.4</v>
      </c>
      <c r="E35" s="6">
        <v>13.86</v>
      </c>
      <c r="F35" s="6">
        <f t="shared" si="1"/>
        <v>45.26</v>
      </c>
      <c r="G35" s="1" t="s">
        <v>13</v>
      </c>
      <c r="H35" s="1" t="s">
        <v>239</v>
      </c>
      <c r="I35" s="2">
        <v>44682</v>
      </c>
      <c r="J35" s="19" t="s">
        <v>80</v>
      </c>
      <c r="K35" s="2">
        <v>44932</v>
      </c>
      <c r="L35" s="2">
        <v>44957</v>
      </c>
      <c r="M35" s="1">
        <f t="shared" si="0"/>
        <v>275</v>
      </c>
    </row>
    <row r="36" spans="1:13" x14ac:dyDescent="0.35">
      <c r="A36" s="1" t="s">
        <v>10</v>
      </c>
      <c r="B36" s="1" t="s">
        <v>78</v>
      </c>
      <c r="C36" s="1" t="s">
        <v>83</v>
      </c>
      <c r="D36" s="6">
        <v>50</v>
      </c>
      <c r="E36" s="6">
        <v>20.49</v>
      </c>
      <c r="F36" s="6">
        <f t="shared" si="1"/>
        <v>70.489999999999995</v>
      </c>
      <c r="G36" s="1" t="s">
        <v>13</v>
      </c>
      <c r="H36" s="1" t="s">
        <v>84</v>
      </c>
      <c r="I36" s="2">
        <v>44536</v>
      </c>
      <c r="J36" s="19" t="s">
        <v>80</v>
      </c>
      <c r="K36" s="2">
        <v>44932</v>
      </c>
      <c r="L36" s="2">
        <v>44957</v>
      </c>
      <c r="M36" s="1">
        <f t="shared" si="0"/>
        <v>421</v>
      </c>
    </row>
    <row r="37" spans="1:13" x14ac:dyDescent="0.35">
      <c r="A37" s="1" t="s">
        <v>10</v>
      </c>
      <c r="B37" s="1" t="s">
        <v>78</v>
      </c>
      <c r="C37" s="1" t="s">
        <v>240</v>
      </c>
      <c r="D37" s="6">
        <v>39.67</v>
      </c>
      <c r="E37" s="6">
        <v>10.55</v>
      </c>
      <c r="F37" s="6">
        <f t="shared" si="1"/>
        <v>50.22</v>
      </c>
      <c r="G37" s="1" t="s">
        <v>13</v>
      </c>
      <c r="H37" s="1" t="s">
        <v>86</v>
      </c>
      <c r="I37" s="2">
        <v>44317</v>
      </c>
      <c r="J37" s="19" t="s">
        <v>80</v>
      </c>
      <c r="K37" s="2">
        <v>44932</v>
      </c>
      <c r="L37" s="2">
        <v>44957</v>
      </c>
      <c r="M37" s="1">
        <f t="shared" si="0"/>
        <v>640</v>
      </c>
    </row>
    <row r="38" spans="1:13" x14ac:dyDescent="0.35">
      <c r="A38" s="1" t="s">
        <v>10</v>
      </c>
      <c r="B38" s="1" t="s">
        <v>78</v>
      </c>
      <c r="C38" s="1" t="s">
        <v>241</v>
      </c>
      <c r="D38" s="6">
        <v>37.26</v>
      </c>
      <c r="E38" s="6">
        <v>10.55</v>
      </c>
      <c r="F38" s="6">
        <f t="shared" si="1"/>
        <v>47.81</v>
      </c>
      <c r="G38" s="1" t="s">
        <v>13</v>
      </c>
      <c r="H38" s="1" t="s">
        <v>86</v>
      </c>
      <c r="I38" s="2">
        <v>44317</v>
      </c>
      <c r="J38" s="19" t="s">
        <v>80</v>
      </c>
      <c r="K38" s="2">
        <v>44932</v>
      </c>
      <c r="L38" s="2">
        <v>44957</v>
      </c>
      <c r="M38" s="1">
        <f t="shared" si="0"/>
        <v>640</v>
      </c>
    </row>
    <row r="39" spans="1:13" x14ac:dyDescent="0.35">
      <c r="A39" s="1" t="s">
        <v>10</v>
      </c>
      <c r="B39" s="1" t="s">
        <v>78</v>
      </c>
      <c r="C39" s="1" t="s">
        <v>242</v>
      </c>
      <c r="D39" s="6">
        <v>39.67</v>
      </c>
      <c r="E39" s="6">
        <v>10.55</v>
      </c>
      <c r="F39" s="6">
        <f t="shared" si="1"/>
        <v>50.22</v>
      </c>
      <c r="G39" s="1" t="s">
        <v>13</v>
      </c>
      <c r="H39" s="1" t="s">
        <v>86</v>
      </c>
      <c r="I39" s="2">
        <v>44317</v>
      </c>
      <c r="J39" s="19" t="s">
        <v>80</v>
      </c>
      <c r="K39" s="2">
        <v>44932</v>
      </c>
      <c r="L39" s="2">
        <v>44957</v>
      </c>
      <c r="M39" s="1">
        <f t="shared" si="0"/>
        <v>640</v>
      </c>
    </row>
    <row r="40" spans="1:13" x14ac:dyDescent="0.35">
      <c r="A40" s="1" t="s">
        <v>10</v>
      </c>
      <c r="B40" s="1" t="s">
        <v>78</v>
      </c>
      <c r="C40" s="1" t="s">
        <v>243</v>
      </c>
      <c r="D40" s="6">
        <v>41.73</v>
      </c>
      <c r="E40" s="6">
        <v>10.55</v>
      </c>
      <c r="F40" s="6">
        <f t="shared" si="1"/>
        <v>52.28</v>
      </c>
      <c r="G40" s="1" t="s">
        <v>13</v>
      </c>
      <c r="H40" s="1" t="s">
        <v>86</v>
      </c>
      <c r="I40" s="2">
        <v>44317</v>
      </c>
      <c r="J40" s="19" t="s">
        <v>80</v>
      </c>
      <c r="K40" s="2">
        <v>44932</v>
      </c>
      <c r="L40" s="2">
        <v>44957</v>
      </c>
      <c r="M40" s="1">
        <f t="shared" si="0"/>
        <v>640</v>
      </c>
    </row>
    <row r="41" spans="1:13" x14ac:dyDescent="0.35">
      <c r="A41" s="1" t="s">
        <v>10</v>
      </c>
      <c r="B41" s="1" t="s">
        <v>78</v>
      </c>
      <c r="C41" s="1" t="s">
        <v>244</v>
      </c>
      <c r="D41" s="6">
        <v>41.73</v>
      </c>
      <c r="E41" s="6">
        <v>10.050000000000001</v>
      </c>
      <c r="F41" s="6">
        <f t="shared" si="1"/>
        <v>51.78</v>
      </c>
      <c r="G41" s="1" t="s">
        <v>13</v>
      </c>
      <c r="H41" s="1" t="s">
        <v>86</v>
      </c>
      <c r="I41" s="2">
        <v>44317</v>
      </c>
      <c r="J41" s="19" t="s">
        <v>80</v>
      </c>
      <c r="K41" s="2">
        <v>44932</v>
      </c>
      <c r="L41" s="2">
        <v>44957</v>
      </c>
      <c r="M41" s="1">
        <f t="shared" si="0"/>
        <v>640</v>
      </c>
    </row>
    <row r="42" spans="1:13" x14ac:dyDescent="0.35">
      <c r="A42" s="1" t="s">
        <v>10</v>
      </c>
      <c r="B42" s="1" t="s">
        <v>78</v>
      </c>
      <c r="C42" s="1" t="s">
        <v>57</v>
      </c>
      <c r="D42" s="6">
        <v>27.77</v>
      </c>
      <c r="E42" s="6">
        <v>8.6300000000000008</v>
      </c>
      <c r="F42" s="6">
        <f t="shared" si="1"/>
        <v>36.4</v>
      </c>
      <c r="G42" s="1" t="s">
        <v>13</v>
      </c>
      <c r="H42" s="1" t="s">
        <v>91</v>
      </c>
      <c r="I42" s="2">
        <v>43997</v>
      </c>
      <c r="J42" s="19" t="s">
        <v>80</v>
      </c>
      <c r="K42" s="2">
        <v>44932</v>
      </c>
      <c r="L42" s="2">
        <v>44957</v>
      </c>
      <c r="M42" s="1">
        <f t="shared" si="0"/>
        <v>960</v>
      </c>
    </row>
    <row r="43" spans="1:13" x14ac:dyDescent="0.35">
      <c r="A43" s="1" t="s">
        <v>10</v>
      </c>
      <c r="B43" s="1" t="s">
        <v>78</v>
      </c>
      <c r="C43" s="1" t="s">
        <v>92</v>
      </c>
      <c r="D43" s="6">
        <v>29.92</v>
      </c>
      <c r="E43" s="6">
        <v>13.35</v>
      </c>
      <c r="F43" s="6">
        <f t="shared" si="1"/>
        <v>43.27</v>
      </c>
      <c r="G43" s="1" t="s">
        <v>13</v>
      </c>
      <c r="H43" s="1" t="s">
        <v>93</v>
      </c>
      <c r="I43" s="2">
        <v>44713</v>
      </c>
      <c r="J43" s="19" t="s">
        <v>80</v>
      </c>
      <c r="K43" s="2">
        <v>44932</v>
      </c>
      <c r="L43" s="2">
        <v>44957</v>
      </c>
      <c r="M43" s="1">
        <f t="shared" si="0"/>
        <v>244</v>
      </c>
    </row>
    <row r="44" spans="1:13" x14ac:dyDescent="0.35">
      <c r="A44" s="1" t="s">
        <v>10</v>
      </c>
      <c r="B44" s="1" t="s">
        <v>78</v>
      </c>
      <c r="C44" s="1" t="s">
        <v>94</v>
      </c>
      <c r="D44" s="6">
        <v>34.159999999999997</v>
      </c>
      <c r="E44" s="6">
        <v>13.35</v>
      </c>
      <c r="F44" s="6">
        <f t="shared" si="1"/>
        <v>47.51</v>
      </c>
      <c r="G44" s="1" t="s">
        <v>13</v>
      </c>
      <c r="H44" s="1" t="s">
        <v>93</v>
      </c>
      <c r="I44" s="2">
        <v>44713</v>
      </c>
      <c r="J44" s="19" t="s">
        <v>80</v>
      </c>
      <c r="K44" s="2">
        <v>44932</v>
      </c>
      <c r="L44" s="2">
        <v>44957</v>
      </c>
      <c r="M44" s="1">
        <f t="shared" si="0"/>
        <v>244</v>
      </c>
    </row>
    <row r="45" spans="1:13" x14ac:dyDescent="0.35">
      <c r="A45" s="1" t="s">
        <v>10</v>
      </c>
      <c r="B45" s="1" t="s">
        <v>78</v>
      </c>
      <c r="C45" s="1" t="s">
        <v>49</v>
      </c>
      <c r="D45" s="6">
        <v>28.82</v>
      </c>
      <c r="E45" s="6">
        <v>11.68</v>
      </c>
      <c r="F45" s="6">
        <f t="shared" si="1"/>
        <v>40.5</v>
      </c>
      <c r="G45" s="1" t="s">
        <v>13</v>
      </c>
      <c r="H45" s="1" t="s">
        <v>95</v>
      </c>
      <c r="I45" s="2">
        <v>43862</v>
      </c>
      <c r="J45" s="19" t="s">
        <v>80</v>
      </c>
      <c r="K45" s="2">
        <v>44932</v>
      </c>
      <c r="L45" s="2">
        <v>44957</v>
      </c>
      <c r="M45" s="1">
        <f t="shared" si="0"/>
        <v>1095</v>
      </c>
    </row>
    <row r="46" spans="1:13" x14ac:dyDescent="0.35">
      <c r="A46" s="1" t="s">
        <v>10</v>
      </c>
      <c r="B46" s="1" t="s">
        <v>78</v>
      </c>
      <c r="C46" s="1" t="s">
        <v>113</v>
      </c>
      <c r="D46" s="6">
        <v>41.42</v>
      </c>
      <c r="E46" s="6">
        <v>18.309999999999999</v>
      </c>
      <c r="F46" s="6">
        <f t="shared" si="1"/>
        <v>59.730000000000004</v>
      </c>
      <c r="G46" s="1" t="s">
        <v>13</v>
      </c>
      <c r="H46" s="1" t="s">
        <v>114</v>
      </c>
      <c r="I46" s="2">
        <v>44105</v>
      </c>
      <c r="J46" s="19" t="s">
        <v>115</v>
      </c>
      <c r="K46" s="2">
        <v>44197</v>
      </c>
      <c r="L46" s="2">
        <v>44957</v>
      </c>
      <c r="M46" s="1">
        <f t="shared" si="0"/>
        <v>852</v>
      </c>
    </row>
    <row r="47" spans="1:13" x14ac:dyDescent="0.35">
      <c r="A47" s="1" t="s">
        <v>10</v>
      </c>
      <c r="B47" s="1" t="s">
        <v>78</v>
      </c>
      <c r="C47" s="1" t="s">
        <v>116</v>
      </c>
      <c r="D47" s="6">
        <v>36.909999999999997</v>
      </c>
      <c r="E47" s="6">
        <v>18.309999999999999</v>
      </c>
      <c r="F47" s="6">
        <f t="shared" si="1"/>
        <v>55.22</v>
      </c>
      <c r="G47" s="1" t="s">
        <v>13</v>
      </c>
      <c r="H47" s="1" t="s">
        <v>114</v>
      </c>
      <c r="I47" s="2">
        <v>44105</v>
      </c>
      <c r="J47" s="19" t="s">
        <v>115</v>
      </c>
      <c r="K47" s="2">
        <v>44197</v>
      </c>
      <c r="L47" s="2">
        <v>44957</v>
      </c>
      <c r="M47" s="1">
        <f t="shared" si="0"/>
        <v>852</v>
      </c>
    </row>
    <row r="48" spans="1:13" x14ac:dyDescent="0.35">
      <c r="A48" s="1" t="s">
        <v>10</v>
      </c>
      <c r="B48" s="1" t="s">
        <v>78</v>
      </c>
      <c r="C48" s="1" t="s">
        <v>117</v>
      </c>
      <c r="D48" s="6">
        <v>35.82</v>
      </c>
      <c r="E48" s="6">
        <v>18.309999999999999</v>
      </c>
      <c r="F48" s="6">
        <f t="shared" si="1"/>
        <v>54.129999999999995</v>
      </c>
      <c r="G48" s="1" t="s">
        <v>13</v>
      </c>
      <c r="H48" s="1" t="s">
        <v>114</v>
      </c>
      <c r="I48" s="2">
        <v>44105</v>
      </c>
      <c r="J48" s="19" t="s">
        <v>115</v>
      </c>
      <c r="K48" s="2">
        <v>44197</v>
      </c>
      <c r="L48" s="2">
        <v>44957</v>
      </c>
      <c r="M48" s="1">
        <f t="shared" si="0"/>
        <v>852</v>
      </c>
    </row>
    <row r="49" spans="1:13" x14ac:dyDescent="0.35">
      <c r="A49" s="1" t="s">
        <v>10</v>
      </c>
      <c r="B49" s="1" t="s">
        <v>78</v>
      </c>
      <c r="C49" s="1" t="s">
        <v>118</v>
      </c>
      <c r="D49" s="6">
        <v>33.72</v>
      </c>
      <c r="E49" s="6">
        <v>18.309999999999999</v>
      </c>
      <c r="F49" s="6">
        <f t="shared" si="1"/>
        <v>52.03</v>
      </c>
      <c r="G49" s="1" t="s">
        <v>13</v>
      </c>
      <c r="H49" s="1" t="s">
        <v>114</v>
      </c>
      <c r="I49" s="2">
        <v>44105</v>
      </c>
      <c r="J49" s="19" t="s">
        <v>115</v>
      </c>
      <c r="K49" s="2">
        <v>44197</v>
      </c>
      <c r="L49" s="2">
        <v>44957</v>
      </c>
      <c r="M49" s="1">
        <f t="shared" si="0"/>
        <v>852</v>
      </c>
    </row>
    <row r="50" spans="1:13" x14ac:dyDescent="0.35">
      <c r="A50" s="1" t="s">
        <v>10</v>
      </c>
      <c r="B50" s="1" t="s">
        <v>78</v>
      </c>
      <c r="C50" s="1" t="s">
        <v>119</v>
      </c>
      <c r="D50" s="6">
        <v>32.799999999999997</v>
      </c>
      <c r="E50" s="6">
        <v>18.21</v>
      </c>
      <c r="F50" s="6">
        <f t="shared" si="1"/>
        <v>51.01</v>
      </c>
      <c r="G50" s="1" t="s">
        <v>13</v>
      </c>
      <c r="H50" s="1" t="s">
        <v>114</v>
      </c>
      <c r="I50" s="2">
        <v>44105</v>
      </c>
      <c r="J50" s="19" t="s">
        <v>115</v>
      </c>
      <c r="K50" s="2">
        <v>44197</v>
      </c>
      <c r="L50" s="2">
        <v>44957</v>
      </c>
      <c r="M50" s="1">
        <f t="shared" si="0"/>
        <v>852</v>
      </c>
    </row>
    <row r="51" spans="1:13" x14ac:dyDescent="0.35">
      <c r="A51" s="1" t="s">
        <v>10</v>
      </c>
      <c r="B51" s="1" t="s">
        <v>78</v>
      </c>
      <c r="C51" s="1" t="s">
        <v>120</v>
      </c>
      <c r="D51" s="6">
        <v>31.74</v>
      </c>
      <c r="E51" s="6">
        <v>18.21</v>
      </c>
      <c r="F51" s="6">
        <f t="shared" si="1"/>
        <v>49.95</v>
      </c>
      <c r="G51" s="1" t="s">
        <v>13</v>
      </c>
      <c r="H51" s="1" t="s">
        <v>114</v>
      </c>
      <c r="I51" s="2">
        <v>44105</v>
      </c>
      <c r="J51" s="19" t="s">
        <v>115</v>
      </c>
      <c r="K51" s="2">
        <v>44197</v>
      </c>
      <c r="L51" s="2">
        <v>44957</v>
      </c>
      <c r="M51" s="1">
        <f t="shared" si="0"/>
        <v>852</v>
      </c>
    </row>
    <row r="52" spans="1:13" x14ac:dyDescent="0.35">
      <c r="A52" s="1" t="s">
        <v>10</v>
      </c>
      <c r="B52" s="1" t="s">
        <v>78</v>
      </c>
      <c r="C52" s="1" t="s">
        <v>121</v>
      </c>
      <c r="D52" s="6">
        <v>26.37</v>
      </c>
      <c r="E52" s="6">
        <v>18.11</v>
      </c>
      <c r="F52" s="6">
        <f t="shared" si="1"/>
        <v>44.480000000000004</v>
      </c>
      <c r="G52" s="1" t="s">
        <v>13</v>
      </c>
      <c r="H52" s="1" t="s">
        <v>114</v>
      </c>
      <c r="I52" s="2">
        <v>44105</v>
      </c>
      <c r="J52" s="19" t="s">
        <v>115</v>
      </c>
      <c r="K52" s="2">
        <v>44197</v>
      </c>
      <c r="L52" s="2">
        <v>44957</v>
      </c>
      <c r="M52" s="1">
        <f t="shared" si="0"/>
        <v>852</v>
      </c>
    </row>
    <row r="53" spans="1:13" x14ac:dyDescent="0.35">
      <c r="A53" s="1" t="s">
        <v>10</v>
      </c>
      <c r="B53" s="1" t="s">
        <v>78</v>
      </c>
      <c r="C53" s="1" t="s">
        <v>96</v>
      </c>
      <c r="D53" s="6">
        <v>22.53</v>
      </c>
      <c r="E53" s="6">
        <v>3.98</v>
      </c>
      <c r="F53" s="6">
        <f t="shared" si="1"/>
        <v>26.51</v>
      </c>
      <c r="G53" s="1" t="s">
        <v>43</v>
      </c>
      <c r="H53" s="1" t="s">
        <v>97</v>
      </c>
      <c r="I53" s="2">
        <v>40423</v>
      </c>
      <c r="J53" s="19" t="s">
        <v>80</v>
      </c>
      <c r="K53" s="2">
        <v>44932</v>
      </c>
      <c r="L53" s="2">
        <v>44957</v>
      </c>
      <c r="M53" s="1">
        <f t="shared" si="0"/>
        <v>4534</v>
      </c>
    </row>
    <row r="54" spans="1:13" x14ac:dyDescent="0.35">
      <c r="A54" s="1" t="s">
        <v>10</v>
      </c>
      <c r="B54" s="1" t="s">
        <v>78</v>
      </c>
      <c r="C54" s="1" t="s">
        <v>98</v>
      </c>
      <c r="D54" s="6">
        <v>23.73</v>
      </c>
      <c r="E54" s="6">
        <v>4.21</v>
      </c>
      <c r="F54" s="6">
        <f t="shared" si="1"/>
        <v>27.94</v>
      </c>
      <c r="G54" s="1" t="s">
        <v>43</v>
      </c>
      <c r="H54" s="1" t="s">
        <v>97</v>
      </c>
      <c r="I54" s="2">
        <v>40423</v>
      </c>
      <c r="J54" s="19" t="s">
        <v>80</v>
      </c>
      <c r="K54" s="2">
        <v>44932</v>
      </c>
      <c r="L54" s="2">
        <v>44957</v>
      </c>
      <c r="M54" s="1">
        <f t="shared" si="0"/>
        <v>4534</v>
      </c>
    </row>
    <row r="55" spans="1:13" x14ac:dyDescent="0.35">
      <c r="A55" s="1" t="s">
        <v>10</v>
      </c>
      <c r="B55" s="1" t="s">
        <v>78</v>
      </c>
      <c r="C55" s="1" t="s">
        <v>99</v>
      </c>
      <c r="D55" s="6">
        <v>22.45</v>
      </c>
      <c r="E55" s="6">
        <v>11.85</v>
      </c>
      <c r="F55" s="6">
        <f t="shared" si="1"/>
        <v>34.299999999999997</v>
      </c>
      <c r="G55" s="1" t="s">
        <v>43</v>
      </c>
      <c r="H55" s="1" t="s">
        <v>97</v>
      </c>
      <c r="I55" s="2">
        <v>40423</v>
      </c>
      <c r="J55" s="19" t="s">
        <v>80</v>
      </c>
      <c r="K55" s="2">
        <v>44932</v>
      </c>
      <c r="L55" s="2">
        <v>44957</v>
      </c>
      <c r="M55" s="1">
        <f t="shared" si="0"/>
        <v>4534</v>
      </c>
    </row>
    <row r="56" spans="1:13" x14ac:dyDescent="0.35">
      <c r="A56" s="1" t="s">
        <v>10</v>
      </c>
      <c r="B56" s="1" t="s">
        <v>78</v>
      </c>
      <c r="C56" s="1" t="s">
        <v>100</v>
      </c>
      <c r="D56" s="6">
        <v>20.55</v>
      </c>
      <c r="E56" s="6">
        <v>8.25</v>
      </c>
      <c r="F56" s="6">
        <f t="shared" si="1"/>
        <v>28.8</v>
      </c>
      <c r="G56" s="1" t="s">
        <v>43</v>
      </c>
      <c r="H56" s="1" t="s">
        <v>97</v>
      </c>
      <c r="I56" s="2">
        <v>40423</v>
      </c>
      <c r="J56" s="19" t="s">
        <v>80</v>
      </c>
      <c r="K56" s="2">
        <v>44932</v>
      </c>
      <c r="L56" s="2">
        <v>44957</v>
      </c>
      <c r="M56" s="1">
        <f t="shared" si="0"/>
        <v>4534</v>
      </c>
    </row>
    <row r="57" spans="1:13" x14ac:dyDescent="0.35">
      <c r="A57" s="1" t="s">
        <v>10</v>
      </c>
      <c r="B57" s="1" t="s">
        <v>78</v>
      </c>
      <c r="C57" s="1" t="s">
        <v>101</v>
      </c>
      <c r="D57" s="6">
        <v>11.85</v>
      </c>
      <c r="E57" s="6">
        <v>1.32</v>
      </c>
      <c r="F57" s="6">
        <f t="shared" si="1"/>
        <v>13.17</v>
      </c>
      <c r="G57" s="1" t="s">
        <v>43</v>
      </c>
      <c r="H57" s="1" t="s">
        <v>97</v>
      </c>
      <c r="I57" s="2">
        <v>40423</v>
      </c>
      <c r="J57" s="19" t="s">
        <v>80</v>
      </c>
      <c r="K57" s="2">
        <v>44932</v>
      </c>
      <c r="L57" s="2">
        <v>44957</v>
      </c>
      <c r="M57" s="1">
        <f t="shared" si="0"/>
        <v>4534</v>
      </c>
    </row>
    <row r="58" spans="1:13" x14ac:dyDescent="0.35">
      <c r="A58" s="1" t="s">
        <v>10</v>
      </c>
      <c r="B58" s="1" t="s">
        <v>78</v>
      </c>
      <c r="C58" s="1" t="s">
        <v>102</v>
      </c>
      <c r="D58" s="6">
        <v>7.39</v>
      </c>
      <c r="E58" s="6">
        <v>0.2</v>
      </c>
      <c r="F58" s="6">
        <f t="shared" si="1"/>
        <v>7.59</v>
      </c>
      <c r="G58" s="1" t="s">
        <v>43</v>
      </c>
      <c r="H58" s="1" t="s">
        <v>97</v>
      </c>
      <c r="I58" s="2">
        <v>40423</v>
      </c>
      <c r="J58" s="19" t="s">
        <v>80</v>
      </c>
      <c r="K58" s="2">
        <v>44932</v>
      </c>
      <c r="L58" s="2">
        <v>44957</v>
      </c>
      <c r="M58" s="1">
        <f t="shared" si="0"/>
        <v>4534</v>
      </c>
    </row>
    <row r="59" spans="1:13" x14ac:dyDescent="0.35">
      <c r="A59" s="1" t="s">
        <v>10</v>
      </c>
      <c r="B59" s="1" t="s">
        <v>78</v>
      </c>
      <c r="C59" s="1" t="s">
        <v>245</v>
      </c>
      <c r="D59" s="6">
        <v>10</v>
      </c>
      <c r="E59" s="6" t="s">
        <v>104</v>
      </c>
      <c r="F59" s="6">
        <f t="shared" si="1"/>
        <v>10</v>
      </c>
      <c r="G59" s="1" t="s">
        <v>43</v>
      </c>
      <c r="H59" s="1" t="s">
        <v>97</v>
      </c>
      <c r="I59" s="2">
        <v>40423</v>
      </c>
      <c r="J59" s="19" t="s">
        <v>80</v>
      </c>
      <c r="K59" s="2">
        <v>44932</v>
      </c>
      <c r="L59" s="2">
        <v>44957</v>
      </c>
      <c r="M59" s="1">
        <f t="shared" si="0"/>
        <v>4534</v>
      </c>
    </row>
    <row r="60" spans="1:13" x14ac:dyDescent="0.35">
      <c r="A60" s="1" t="s">
        <v>10</v>
      </c>
      <c r="B60" s="1" t="s">
        <v>78</v>
      </c>
      <c r="C60" s="1" t="s">
        <v>105</v>
      </c>
      <c r="D60" s="6">
        <v>18.47</v>
      </c>
      <c r="E60" s="6">
        <v>0.75</v>
      </c>
      <c r="F60" s="6">
        <f t="shared" si="1"/>
        <v>19.22</v>
      </c>
      <c r="G60" s="1" t="s">
        <v>43</v>
      </c>
      <c r="H60" s="1" t="s">
        <v>97</v>
      </c>
      <c r="I60" s="2">
        <v>40423</v>
      </c>
      <c r="J60" s="19" t="s">
        <v>80</v>
      </c>
      <c r="K60" s="2">
        <v>44932</v>
      </c>
      <c r="L60" s="2">
        <v>44957</v>
      </c>
      <c r="M60" s="1">
        <f t="shared" si="0"/>
        <v>4534</v>
      </c>
    </row>
    <row r="61" spans="1:13" x14ac:dyDescent="0.35">
      <c r="A61" s="1" t="s">
        <v>10</v>
      </c>
      <c r="B61" s="1" t="s">
        <v>78</v>
      </c>
      <c r="C61" s="1" t="s">
        <v>106</v>
      </c>
      <c r="D61" s="6">
        <v>11.4</v>
      </c>
      <c r="E61" s="6" t="s">
        <v>104</v>
      </c>
      <c r="F61" s="6">
        <f t="shared" si="1"/>
        <v>11.4</v>
      </c>
      <c r="G61" s="1" t="s">
        <v>43</v>
      </c>
      <c r="H61" s="1" t="s">
        <v>97</v>
      </c>
      <c r="I61" s="2">
        <v>40423</v>
      </c>
      <c r="J61" s="19" t="s">
        <v>80</v>
      </c>
      <c r="K61" s="2">
        <v>44932</v>
      </c>
      <c r="L61" s="2">
        <v>44957</v>
      </c>
      <c r="M61" s="1">
        <f t="shared" si="0"/>
        <v>4534</v>
      </c>
    </row>
    <row r="62" spans="1:13" x14ac:dyDescent="0.35">
      <c r="A62" s="1" t="s">
        <v>10</v>
      </c>
      <c r="B62" s="1" t="s">
        <v>78</v>
      </c>
      <c r="C62" s="1" t="s">
        <v>107</v>
      </c>
      <c r="D62" s="6">
        <v>17.54</v>
      </c>
      <c r="E62" s="6" t="s">
        <v>104</v>
      </c>
      <c r="F62" s="6">
        <f t="shared" si="1"/>
        <v>17.54</v>
      </c>
      <c r="G62" s="1" t="s">
        <v>43</v>
      </c>
      <c r="H62" s="1" t="s">
        <v>97</v>
      </c>
      <c r="I62" s="2">
        <v>40423</v>
      </c>
      <c r="J62" s="19" t="s">
        <v>80</v>
      </c>
      <c r="K62" s="2">
        <v>44932</v>
      </c>
      <c r="L62" s="2">
        <v>44957</v>
      </c>
      <c r="M62" s="1">
        <f t="shared" si="0"/>
        <v>4534</v>
      </c>
    </row>
    <row r="63" spans="1:13" x14ac:dyDescent="0.35">
      <c r="A63" s="1" t="s">
        <v>10</v>
      </c>
      <c r="B63" s="1" t="s">
        <v>78</v>
      </c>
      <c r="C63" s="1" t="s">
        <v>108</v>
      </c>
      <c r="D63" s="6">
        <v>17.79</v>
      </c>
      <c r="E63" s="6" t="s">
        <v>104</v>
      </c>
      <c r="F63" s="6">
        <f t="shared" si="1"/>
        <v>17.79</v>
      </c>
      <c r="G63" s="1" t="s">
        <v>43</v>
      </c>
      <c r="H63" s="1" t="s">
        <v>97</v>
      </c>
      <c r="I63" s="2">
        <v>40423</v>
      </c>
      <c r="J63" s="19" t="s">
        <v>80</v>
      </c>
      <c r="K63" s="2">
        <v>44932</v>
      </c>
      <c r="L63" s="2">
        <v>44957</v>
      </c>
      <c r="M63" s="1">
        <f t="shared" si="0"/>
        <v>4534</v>
      </c>
    </row>
    <row r="64" spans="1:13" x14ac:dyDescent="0.35">
      <c r="A64" s="1" t="s">
        <v>10</v>
      </c>
      <c r="B64" s="1" t="s">
        <v>78</v>
      </c>
      <c r="C64" s="1" t="s">
        <v>109</v>
      </c>
      <c r="D64" s="6">
        <v>18.989999999999998</v>
      </c>
      <c r="E64" s="6">
        <v>0.75</v>
      </c>
      <c r="F64" s="6">
        <f t="shared" si="1"/>
        <v>19.739999999999998</v>
      </c>
      <c r="G64" s="1" t="s">
        <v>43</v>
      </c>
      <c r="H64" s="1" t="s">
        <v>97</v>
      </c>
      <c r="I64" s="2">
        <v>40423</v>
      </c>
      <c r="J64" s="19" t="s">
        <v>80</v>
      </c>
      <c r="K64" s="2">
        <v>44932</v>
      </c>
      <c r="L64" s="2">
        <v>44957</v>
      </c>
      <c r="M64" s="1">
        <f t="shared" si="0"/>
        <v>4534</v>
      </c>
    </row>
    <row r="65" spans="1:13" x14ac:dyDescent="0.35">
      <c r="A65" s="1" t="s">
        <v>10</v>
      </c>
      <c r="B65" s="1" t="s">
        <v>78</v>
      </c>
      <c r="C65" s="1" t="s">
        <v>110</v>
      </c>
      <c r="D65" s="6">
        <v>12.75</v>
      </c>
      <c r="E65" s="6">
        <v>1.24</v>
      </c>
      <c r="F65" s="6">
        <f t="shared" si="1"/>
        <v>13.99</v>
      </c>
      <c r="G65" s="1" t="s">
        <v>43</v>
      </c>
      <c r="H65" s="1" t="s">
        <v>97</v>
      </c>
      <c r="I65" s="2">
        <v>40423</v>
      </c>
      <c r="J65" s="19" t="s">
        <v>80</v>
      </c>
      <c r="K65" s="2">
        <v>44932</v>
      </c>
      <c r="L65" s="2">
        <v>44957</v>
      </c>
      <c r="M65" s="1">
        <f t="shared" si="0"/>
        <v>4534</v>
      </c>
    </row>
    <row r="66" spans="1:13" x14ac:dyDescent="0.35">
      <c r="A66" s="1" t="s">
        <v>10</v>
      </c>
      <c r="B66" s="1" t="s">
        <v>78</v>
      </c>
      <c r="C66" s="1" t="s">
        <v>111</v>
      </c>
      <c r="D66" s="6">
        <v>19</v>
      </c>
      <c r="E66" s="6" t="s">
        <v>104</v>
      </c>
      <c r="F66" s="6">
        <f t="shared" si="1"/>
        <v>19</v>
      </c>
      <c r="G66" s="1" t="s">
        <v>43</v>
      </c>
      <c r="H66" s="1" t="s">
        <v>97</v>
      </c>
      <c r="I66" s="2">
        <v>40423</v>
      </c>
      <c r="J66" s="19" t="s">
        <v>80</v>
      </c>
      <c r="K66" s="2">
        <v>44932</v>
      </c>
      <c r="L66" s="2">
        <v>44957</v>
      </c>
      <c r="M66" s="1">
        <f t="shared" ref="M66:M129" si="2">_xlfn.DAYS(L66,I66)</f>
        <v>4534</v>
      </c>
    </row>
    <row r="67" spans="1:13" x14ac:dyDescent="0.35">
      <c r="A67" s="1" t="s">
        <v>10</v>
      </c>
      <c r="B67" s="1" t="s">
        <v>78</v>
      </c>
      <c r="C67" s="1" t="s">
        <v>112</v>
      </c>
      <c r="D67" s="6">
        <v>12.14</v>
      </c>
      <c r="E67" s="6">
        <v>0.75</v>
      </c>
      <c r="F67" s="6">
        <f t="shared" ref="F67:F130" si="3">SUM(D67:E67)</f>
        <v>12.89</v>
      </c>
      <c r="G67" s="1" t="s">
        <v>43</v>
      </c>
      <c r="H67" s="1" t="s">
        <v>97</v>
      </c>
      <c r="I67" s="2">
        <v>40423</v>
      </c>
      <c r="J67" s="19" t="s">
        <v>80</v>
      </c>
      <c r="K67" s="2">
        <v>44932</v>
      </c>
      <c r="L67" s="2">
        <v>44957</v>
      </c>
      <c r="M67" s="1">
        <f t="shared" si="2"/>
        <v>4534</v>
      </c>
    </row>
    <row r="68" spans="1:13" x14ac:dyDescent="0.35">
      <c r="A68" s="1" t="s">
        <v>10</v>
      </c>
      <c r="B68" s="1" t="s">
        <v>78</v>
      </c>
      <c r="C68" s="1" t="s">
        <v>122</v>
      </c>
      <c r="D68" s="6">
        <v>9.5</v>
      </c>
      <c r="E68" s="6">
        <v>2.96</v>
      </c>
      <c r="F68" s="6">
        <f t="shared" si="3"/>
        <v>12.46</v>
      </c>
      <c r="G68" s="1" t="s">
        <v>43</v>
      </c>
      <c r="H68" s="1" t="s">
        <v>123</v>
      </c>
      <c r="I68" s="2">
        <v>34639</v>
      </c>
      <c r="J68" s="19" t="s">
        <v>115</v>
      </c>
      <c r="K68" s="2">
        <v>44197</v>
      </c>
      <c r="L68" s="2">
        <v>44957</v>
      </c>
      <c r="M68" s="1">
        <f t="shared" si="2"/>
        <v>10318</v>
      </c>
    </row>
    <row r="69" spans="1:13" x14ac:dyDescent="0.35">
      <c r="A69" s="1" t="s">
        <v>10</v>
      </c>
      <c r="B69" s="1" t="s">
        <v>78</v>
      </c>
      <c r="C69" s="1" t="s">
        <v>124</v>
      </c>
      <c r="D69" s="6">
        <v>14.04</v>
      </c>
      <c r="E69" s="6">
        <v>2.96</v>
      </c>
      <c r="F69" s="6">
        <f t="shared" si="3"/>
        <v>17</v>
      </c>
      <c r="G69" s="1" t="s">
        <v>43</v>
      </c>
      <c r="H69" s="1" t="s">
        <v>123</v>
      </c>
      <c r="I69" s="2">
        <v>34639</v>
      </c>
      <c r="J69" s="19" t="s">
        <v>115</v>
      </c>
      <c r="K69" s="2">
        <v>44197</v>
      </c>
      <c r="L69" s="2">
        <v>44957</v>
      </c>
      <c r="M69" s="1">
        <f t="shared" si="2"/>
        <v>10318</v>
      </c>
    </row>
    <row r="70" spans="1:13" x14ac:dyDescent="0.35">
      <c r="A70" s="1" t="s">
        <v>10</v>
      </c>
      <c r="B70" s="1" t="s">
        <v>78</v>
      </c>
      <c r="C70" s="1" t="s">
        <v>125</v>
      </c>
      <c r="D70" s="6">
        <v>9.5</v>
      </c>
      <c r="E70" s="6">
        <v>2.96</v>
      </c>
      <c r="F70" s="6">
        <f t="shared" si="3"/>
        <v>12.46</v>
      </c>
      <c r="G70" s="1" t="s">
        <v>43</v>
      </c>
      <c r="H70" s="1" t="s">
        <v>123</v>
      </c>
      <c r="I70" s="2">
        <v>34639</v>
      </c>
      <c r="J70" s="19" t="s">
        <v>115</v>
      </c>
      <c r="K70" s="2">
        <v>44197</v>
      </c>
      <c r="L70" s="2">
        <v>44957</v>
      </c>
      <c r="M70" s="1">
        <f t="shared" si="2"/>
        <v>10318</v>
      </c>
    </row>
    <row r="71" spans="1:13" x14ac:dyDescent="0.35">
      <c r="A71" s="1" t="s">
        <v>10</v>
      </c>
      <c r="B71" s="1" t="s">
        <v>78</v>
      </c>
      <c r="C71" s="1" t="s">
        <v>126</v>
      </c>
      <c r="D71" s="6">
        <v>10.119999999999999</v>
      </c>
      <c r="E71" s="6">
        <v>2.96</v>
      </c>
      <c r="F71" s="6">
        <f t="shared" si="3"/>
        <v>13.079999999999998</v>
      </c>
      <c r="G71" s="1" t="s">
        <v>43</v>
      </c>
      <c r="H71" s="1" t="s">
        <v>123</v>
      </c>
      <c r="I71" s="2">
        <v>34639</v>
      </c>
      <c r="J71" s="19" t="s">
        <v>115</v>
      </c>
      <c r="K71" s="2">
        <v>44197</v>
      </c>
      <c r="L71" s="2">
        <v>44957</v>
      </c>
      <c r="M71" s="1">
        <f t="shared" si="2"/>
        <v>10318</v>
      </c>
    </row>
    <row r="72" spans="1:13" x14ac:dyDescent="0.35">
      <c r="A72" s="1" t="s">
        <v>10</v>
      </c>
      <c r="B72" s="1" t="s">
        <v>78</v>
      </c>
      <c r="C72" s="1" t="s">
        <v>127</v>
      </c>
      <c r="D72" s="6">
        <v>12.39</v>
      </c>
      <c r="E72" s="6">
        <v>2.96</v>
      </c>
      <c r="F72" s="6">
        <f t="shared" si="3"/>
        <v>15.350000000000001</v>
      </c>
      <c r="G72" s="1" t="s">
        <v>43</v>
      </c>
      <c r="H72" s="1" t="s">
        <v>123</v>
      </c>
      <c r="I72" s="2">
        <v>34639</v>
      </c>
      <c r="J72" s="19" t="s">
        <v>115</v>
      </c>
      <c r="K72" s="2">
        <v>44197</v>
      </c>
      <c r="L72" s="2">
        <v>44957</v>
      </c>
      <c r="M72" s="1">
        <f t="shared" si="2"/>
        <v>10318</v>
      </c>
    </row>
    <row r="73" spans="1:13" x14ac:dyDescent="0.35">
      <c r="A73" s="1" t="s">
        <v>10</v>
      </c>
      <c r="B73" s="1" t="s">
        <v>78</v>
      </c>
      <c r="C73" s="1" t="s">
        <v>128</v>
      </c>
      <c r="D73" s="6">
        <v>10.119999999999999</v>
      </c>
      <c r="E73" s="6">
        <v>2.96</v>
      </c>
      <c r="F73" s="6">
        <f t="shared" si="3"/>
        <v>13.079999999999998</v>
      </c>
      <c r="G73" s="1" t="s">
        <v>43</v>
      </c>
      <c r="H73" s="1" t="s">
        <v>123</v>
      </c>
      <c r="I73" s="2">
        <v>34639</v>
      </c>
      <c r="J73" s="19" t="s">
        <v>115</v>
      </c>
      <c r="K73" s="2">
        <v>44197</v>
      </c>
      <c r="L73" s="2">
        <v>44957</v>
      </c>
      <c r="M73" s="1">
        <f t="shared" si="2"/>
        <v>10318</v>
      </c>
    </row>
    <row r="74" spans="1:13" x14ac:dyDescent="0.35">
      <c r="A74" s="1" t="s">
        <v>10</v>
      </c>
      <c r="B74" s="1" t="s">
        <v>78</v>
      </c>
      <c r="C74" s="1" t="s">
        <v>129</v>
      </c>
      <c r="D74" s="6">
        <v>14.59</v>
      </c>
      <c r="E74" s="6">
        <v>2.96</v>
      </c>
      <c r="F74" s="6">
        <f t="shared" si="3"/>
        <v>17.55</v>
      </c>
      <c r="G74" s="1" t="s">
        <v>43</v>
      </c>
      <c r="H74" s="1" t="s">
        <v>123</v>
      </c>
      <c r="I74" s="2">
        <v>34639</v>
      </c>
      <c r="J74" s="19" t="s">
        <v>115</v>
      </c>
      <c r="K74" s="2">
        <v>44197</v>
      </c>
      <c r="L74" s="2">
        <v>44957</v>
      </c>
      <c r="M74" s="1">
        <f t="shared" si="2"/>
        <v>10318</v>
      </c>
    </row>
    <row r="75" spans="1:13" x14ac:dyDescent="0.35">
      <c r="A75" s="1" t="s">
        <v>10</v>
      </c>
      <c r="B75" s="1" t="s">
        <v>78</v>
      </c>
      <c r="C75" s="1" t="s">
        <v>130</v>
      </c>
      <c r="D75" s="6">
        <v>9.5</v>
      </c>
      <c r="E75" s="6">
        <v>2.96</v>
      </c>
      <c r="F75" s="6">
        <f t="shared" si="3"/>
        <v>12.46</v>
      </c>
      <c r="G75" s="1" t="s">
        <v>43</v>
      </c>
      <c r="H75" s="1" t="s">
        <v>123</v>
      </c>
      <c r="I75" s="2">
        <v>34639</v>
      </c>
      <c r="J75" s="19" t="s">
        <v>115</v>
      </c>
      <c r="K75" s="2">
        <v>44197</v>
      </c>
      <c r="L75" s="2">
        <v>44957</v>
      </c>
      <c r="M75" s="1">
        <f t="shared" si="2"/>
        <v>10318</v>
      </c>
    </row>
    <row r="76" spans="1:13" x14ac:dyDescent="0.35">
      <c r="A76" s="1" t="s">
        <v>10</v>
      </c>
      <c r="B76" s="1" t="s">
        <v>78</v>
      </c>
      <c r="C76" s="1" t="s">
        <v>131</v>
      </c>
      <c r="D76" s="6">
        <v>9.6300000000000008</v>
      </c>
      <c r="E76" s="6">
        <v>2.96</v>
      </c>
      <c r="F76" s="6">
        <f t="shared" si="3"/>
        <v>12.59</v>
      </c>
      <c r="G76" s="1" t="s">
        <v>43</v>
      </c>
      <c r="H76" s="1" t="s">
        <v>123</v>
      </c>
      <c r="I76" s="2">
        <v>34639</v>
      </c>
      <c r="J76" s="19" t="s">
        <v>115</v>
      </c>
      <c r="K76" s="2">
        <v>44197</v>
      </c>
      <c r="L76" s="2">
        <v>44957</v>
      </c>
      <c r="M76" s="1">
        <f t="shared" si="2"/>
        <v>10318</v>
      </c>
    </row>
    <row r="77" spans="1:13" x14ac:dyDescent="0.35">
      <c r="A77" s="1" t="s">
        <v>10</v>
      </c>
      <c r="B77" s="1" t="s">
        <v>78</v>
      </c>
      <c r="C77" s="1" t="s">
        <v>132</v>
      </c>
      <c r="D77" s="6">
        <v>12.78</v>
      </c>
      <c r="E77" s="6">
        <v>2.96</v>
      </c>
      <c r="F77" s="6">
        <f t="shared" si="3"/>
        <v>15.739999999999998</v>
      </c>
      <c r="G77" s="1" t="s">
        <v>43</v>
      </c>
      <c r="H77" s="1" t="s">
        <v>123</v>
      </c>
      <c r="I77" s="2">
        <v>34639</v>
      </c>
      <c r="J77" s="19" t="s">
        <v>115</v>
      </c>
      <c r="K77" s="2">
        <v>44197</v>
      </c>
      <c r="L77" s="2">
        <v>44957</v>
      </c>
      <c r="M77" s="1">
        <f t="shared" si="2"/>
        <v>10318</v>
      </c>
    </row>
    <row r="78" spans="1:13" x14ac:dyDescent="0.35">
      <c r="A78" s="1" t="s">
        <v>10</v>
      </c>
      <c r="B78" s="1" t="s">
        <v>78</v>
      </c>
      <c r="C78" s="1" t="s">
        <v>133</v>
      </c>
      <c r="D78" s="6">
        <v>13.69</v>
      </c>
      <c r="E78" s="6">
        <v>2.96</v>
      </c>
      <c r="F78" s="6">
        <f t="shared" si="3"/>
        <v>16.649999999999999</v>
      </c>
      <c r="G78" s="1" t="s">
        <v>43</v>
      </c>
      <c r="H78" s="1" t="s">
        <v>123</v>
      </c>
      <c r="I78" s="2">
        <v>34639</v>
      </c>
      <c r="J78" s="19" t="s">
        <v>115</v>
      </c>
      <c r="K78" s="2">
        <v>44197</v>
      </c>
      <c r="L78" s="2">
        <v>44957</v>
      </c>
      <c r="M78" s="1">
        <f t="shared" si="2"/>
        <v>10318</v>
      </c>
    </row>
    <row r="79" spans="1:13" x14ac:dyDescent="0.35">
      <c r="A79" s="1" t="s">
        <v>10</v>
      </c>
      <c r="B79" s="1" t="s">
        <v>78</v>
      </c>
      <c r="C79" s="1" t="s">
        <v>134</v>
      </c>
      <c r="D79" s="6">
        <v>14.18</v>
      </c>
      <c r="E79" s="6">
        <v>2.96</v>
      </c>
      <c r="F79" s="6">
        <f t="shared" si="3"/>
        <v>17.14</v>
      </c>
      <c r="G79" s="1" t="s">
        <v>43</v>
      </c>
      <c r="H79" s="1" t="s">
        <v>123</v>
      </c>
      <c r="I79" s="2">
        <v>34639</v>
      </c>
      <c r="J79" s="19" t="s">
        <v>115</v>
      </c>
      <c r="K79" s="2">
        <v>44197</v>
      </c>
      <c r="L79" s="2">
        <v>44957</v>
      </c>
      <c r="M79" s="1">
        <f t="shared" si="2"/>
        <v>10318</v>
      </c>
    </row>
    <row r="80" spans="1:13" x14ac:dyDescent="0.35">
      <c r="A80" s="1" t="s">
        <v>10</v>
      </c>
      <c r="B80" s="1" t="s">
        <v>78</v>
      </c>
      <c r="C80" s="1" t="s">
        <v>135</v>
      </c>
      <c r="D80" s="6">
        <v>12.14</v>
      </c>
      <c r="E80" s="6">
        <v>2.96</v>
      </c>
      <c r="F80" s="6">
        <f t="shared" si="3"/>
        <v>15.100000000000001</v>
      </c>
      <c r="G80" s="1" t="s">
        <v>43</v>
      </c>
      <c r="H80" s="1" t="s">
        <v>123</v>
      </c>
      <c r="I80" s="2">
        <v>34639</v>
      </c>
      <c r="J80" s="19" t="s">
        <v>115</v>
      </c>
      <c r="K80" s="2">
        <v>44197</v>
      </c>
      <c r="L80" s="2">
        <v>44957</v>
      </c>
      <c r="M80" s="1">
        <f t="shared" si="2"/>
        <v>10318</v>
      </c>
    </row>
    <row r="81" spans="1:13" x14ac:dyDescent="0.35">
      <c r="A81" s="1" t="s">
        <v>10</v>
      </c>
      <c r="B81" s="1" t="s">
        <v>78</v>
      </c>
      <c r="C81" s="1" t="s">
        <v>136</v>
      </c>
      <c r="D81" s="6">
        <v>9.5</v>
      </c>
      <c r="E81" s="6">
        <v>2.96</v>
      </c>
      <c r="F81" s="6">
        <f t="shared" si="3"/>
        <v>12.46</v>
      </c>
      <c r="G81" s="1" t="s">
        <v>43</v>
      </c>
      <c r="H81" s="1" t="s">
        <v>123</v>
      </c>
      <c r="I81" s="2">
        <v>34639</v>
      </c>
      <c r="J81" s="19" t="s">
        <v>115</v>
      </c>
      <c r="K81" s="2">
        <v>44197</v>
      </c>
      <c r="L81" s="2">
        <v>44957</v>
      </c>
      <c r="M81" s="1">
        <f t="shared" si="2"/>
        <v>10318</v>
      </c>
    </row>
    <row r="82" spans="1:13" x14ac:dyDescent="0.35">
      <c r="A82" s="1" t="s">
        <v>10</v>
      </c>
      <c r="B82" s="1" t="s">
        <v>78</v>
      </c>
      <c r="C82" s="1" t="s">
        <v>137</v>
      </c>
      <c r="D82" s="6">
        <v>13.2</v>
      </c>
      <c r="E82" s="6">
        <v>2.96</v>
      </c>
      <c r="F82" s="6">
        <f t="shared" si="3"/>
        <v>16.16</v>
      </c>
      <c r="G82" s="1" t="s">
        <v>43</v>
      </c>
      <c r="H82" s="1" t="s">
        <v>123</v>
      </c>
      <c r="I82" s="2">
        <v>34639</v>
      </c>
      <c r="J82" s="19" t="s">
        <v>115</v>
      </c>
      <c r="K82" s="2">
        <v>44197</v>
      </c>
      <c r="L82" s="2">
        <v>44957</v>
      </c>
      <c r="M82" s="1">
        <f t="shared" si="2"/>
        <v>10318</v>
      </c>
    </row>
    <row r="83" spans="1:13" x14ac:dyDescent="0.35">
      <c r="A83" s="1" t="s">
        <v>10</v>
      </c>
      <c r="B83" s="1" t="s">
        <v>78</v>
      </c>
      <c r="C83" s="1" t="s">
        <v>138</v>
      </c>
      <c r="D83" s="6">
        <v>13.45</v>
      </c>
      <c r="E83" s="6">
        <v>2.96</v>
      </c>
      <c r="F83" s="6">
        <f t="shared" si="3"/>
        <v>16.41</v>
      </c>
      <c r="G83" s="1" t="s">
        <v>43</v>
      </c>
      <c r="H83" s="1" t="s">
        <v>123</v>
      </c>
      <c r="I83" s="2">
        <v>34639</v>
      </c>
      <c r="J83" s="19" t="s">
        <v>115</v>
      </c>
      <c r="K83" s="2">
        <v>44197</v>
      </c>
      <c r="L83" s="2">
        <v>44957</v>
      </c>
      <c r="M83" s="1">
        <f t="shared" si="2"/>
        <v>10318</v>
      </c>
    </row>
    <row r="84" spans="1:13" x14ac:dyDescent="0.35">
      <c r="A84" s="1" t="s">
        <v>10</v>
      </c>
      <c r="B84" s="1" t="s">
        <v>78</v>
      </c>
      <c r="C84" s="1" t="s">
        <v>139</v>
      </c>
      <c r="D84" s="6">
        <v>14.18</v>
      </c>
      <c r="E84" s="6">
        <v>2.96</v>
      </c>
      <c r="F84" s="6">
        <f t="shared" si="3"/>
        <v>17.14</v>
      </c>
      <c r="G84" s="1" t="s">
        <v>43</v>
      </c>
      <c r="H84" s="1" t="s">
        <v>123</v>
      </c>
      <c r="I84" s="2">
        <v>34639</v>
      </c>
      <c r="J84" s="19" t="s">
        <v>115</v>
      </c>
      <c r="K84" s="2">
        <v>44197</v>
      </c>
      <c r="L84" s="2">
        <v>44957</v>
      </c>
      <c r="M84" s="1">
        <f t="shared" si="2"/>
        <v>10318</v>
      </c>
    </row>
    <row r="85" spans="1:13" x14ac:dyDescent="0.35">
      <c r="A85" s="1" t="s">
        <v>10</v>
      </c>
      <c r="B85" s="1" t="s">
        <v>78</v>
      </c>
      <c r="C85" s="1" t="s">
        <v>140</v>
      </c>
      <c r="D85" s="6">
        <v>9.5</v>
      </c>
      <c r="E85" s="6">
        <v>2.96</v>
      </c>
      <c r="F85" s="6">
        <f t="shared" si="3"/>
        <v>12.46</v>
      </c>
      <c r="G85" s="1" t="s">
        <v>43</v>
      </c>
      <c r="H85" s="1" t="s">
        <v>123</v>
      </c>
      <c r="I85" s="2">
        <v>34639</v>
      </c>
      <c r="J85" s="19" t="s">
        <v>115</v>
      </c>
      <c r="K85" s="2">
        <v>44197</v>
      </c>
      <c r="L85" s="2">
        <v>44957</v>
      </c>
      <c r="M85" s="1">
        <f t="shared" si="2"/>
        <v>10318</v>
      </c>
    </row>
    <row r="86" spans="1:13" x14ac:dyDescent="0.35">
      <c r="A86" s="1" t="s">
        <v>10</v>
      </c>
      <c r="B86" s="1" t="s">
        <v>78</v>
      </c>
      <c r="C86" s="1" t="s">
        <v>141</v>
      </c>
      <c r="D86" s="6">
        <v>9.5</v>
      </c>
      <c r="E86" s="6">
        <v>2.96</v>
      </c>
      <c r="F86" s="6">
        <f t="shared" si="3"/>
        <v>12.46</v>
      </c>
      <c r="G86" s="1" t="s">
        <v>43</v>
      </c>
      <c r="H86" s="1" t="s">
        <v>123</v>
      </c>
      <c r="I86" s="2">
        <v>34639</v>
      </c>
      <c r="J86" s="19" t="s">
        <v>115</v>
      </c>
      <c r="K86" s="2">
        <v>44197</v>
      </c>
      <c r="L86" s="2">
        <v>44957</v>
      </c>
      <c r="M86" s="1">
        <f t="shared" si="2"/>
        <v>10318</v>
      </c>
    </row>
    <row r="87" spans="1:13" x14ac:dyDescent="0.35">
      <c r="A87" s="1" t="s">
        <v>10</v>
      </c>
      <c r="B87" s="1" t="s">
        <v>78</v>
      </c>
      <c r="C87" s="1" t="s">
        <v>142</v>
      </c>
      <c r="D87" s="6">
        <v>14.53</v>
      </c>
      <c r="E87" s="6">
        <v>2.96</v>
      </c>
      <c r="F87" s="6">
        <f t="shared" si="3"/>
        <v>17.489999999999998</v>
      </c>
      <c r="G87" s="1" t="s">
        <v>43</v>
      </c>
      <c r="H87" s="1" t="s">
        <v>123</v>
      </c>
      <c r="I87" s="2">
        <v>34639</v>
      </c>
      <c r="J87" s="19" t="s">
        <v>115</v>
      </c>
      <c r="K87" s="2">
        <v>44197</v>
      </c>
      <c r="L87" s="2">
        <v>44957</v>
      </c>
      <c r="M87" s="1">
        <f t="shared" si="2"/>
        <v>10318</v>
      </c>
    </row>
    <row r="88" spans="1:13" x14ac:dyDescent="0.35">
      <c r="A88" s="1" t="s">
        <v>10</v>
      </c>
      <c r="B88" s="1" t="s">
        <v>78</v>
      </c>
      <c r="C88" s="1" t="s">
        <v>143</v>
      </c>
      <c r="D88" s="6">
        <v>12.39</v>
      </c>
      <c r="E88" s="6">
        <v>2.96</v>
      </c>
      <c r="F88" s="6">
        <f t="shared" si="3"/>
        <v>15.350000000000001</v>
      </c>
      <c r="G88" s="1" t="s">
        <v>43</v>
      </c>
      <c r="H88" s="1" t="s">
        <v>123</v>
      </c>
      <c r="I88" s="2">
        <v>34639</v>
      </c>
      <c r="J88" s="19" t="s">
        <v>115</v>
      </c>
      <c r="K88" s="2">
        <v>44197</v>
      </c>
      <c r="L88" s="2">
        <v>44957</v>
      </c>
      <c r="M88" s="1">
        <f t="shared" si="2"/>
        <v>10318</v>
      </c>
    </row>
    <row r="89" spans="1:13" x14ac:dyDescent="0.35">
      <c r="A89" s="1" t="s">
        <v>10</v>
      </c>
      <c r="B89" s="1" t="s">
        <v>78</v>
      </c>
      <c r="C89" s="1" t="s">
        <v>144</v>
      </c>
      <c r="D89" s="6">
        <v>9.32</v>
      </c>
      <c r="E89" s="6">
        <v>2.96</v>
      </c>
      <c r="F89" s="6">
        <f t="shared" si="3"/>
        <v>12.280000000000001</v>
      </c>
      <c r="G89" s="1" t="s">
        <v>43</v>
      </c>
      <c r="H89" s="1" t="s">
        <v>123</v>
      </c>
      <c r="I89" s="2">
        <v>34639</v>
      </c>
      <c r="J89" s="19" t="s">
        <v>115</v>
      </c>
      <c r="K89" s="2">
        <v>44197</v>
      </c>
      <c r="L89" s="2">
        <v>44957</v>
      </c>
      <c r="M89" s="1">
        <f t="shared" si="2"/>
        <v>10318</v>
      </c>
    </row>
    <row r="90" spans="1:13" x14ac:dyDescent="0.35">
      <c r="A90" s="1" t="s">
        <v>10</v>
      </c>
      <c r="B90" s="1" t="s">
        <v>78</v>
      </c>
      <c r="C90" s="1" t="s">
        <v>145</v>
      </c>
      <c r="D90" s="6">
        <v>9.5</v>
      </c>
      <c r="E90" s="6">
        <v>2.96</v>
      </c>
      <c r="F90" s="6">
        <f t="shared" si="3"/>
        <v>12.46</v>
      </c>
      <c r="G90" s="1" t="s">
        <v>43</v>
      </c>
      <c r="H90" s="1" t="s">
        <v>123</v>
      </c>
      <c r="I90" s="2">
        <v>34639</v>
      </c>
      <c r="J90" s="19" t="s">
        <v>115</v>
      </c>
      <c r="K90" s="2">
        <v>44197</v>
      </c>
      <c r="L90" s="2">
        <v>44957</v>
      </c>
      <c r="M90" s="1">
        <f t="shared" si="2"/>
        <v>10318</v>
      </c>
    </row>
    <row r="91" spans="1:13" x14ac:dyDescent="0.35">
      <c r="A91" s="1" t="s">
        <v>10</v>
      </c>
      <c r="B91" s="1" t="s">
        <v>78</v>
      </c>
      <c r="C91" s="1" t="s">
        <v>146</v>
      </c>
      <c r="D91" s="6">
        <v>10.119999999999999</v>
      </c>
      <c r="E91" s="6">
        <v>2.96</v>
      </c>
      <c r="F91" s="6">
        <f t="shared" si="3"/>
        <v>13.079999999999998</v>
      </c>
      <c r="G91" s="1" t="s">
        <v>43</v>
      </c>
      <c r="H91" s="1" t="s">
        <v>123</v>
      </c>
      <c r="I91" s="2">
        <v>34639</v>
      </c>
      <c r="J91" s="19" t="s">
        <v>115</v>
      </c>
      <c r="K91" s="2">
        <v>44197</v>
      </c>
      <c r="L91" s="2">
        <v>44957</v>
      </c>
      <c r="M91" s="1">
        <f t="shared" si="2"/>
        <v>10318</v>
      </c>
    </row>
    <row r="92" spans="1:13" x14ac:dyDescent="0.35">
      <c r="A92" s="1" t="s">
        <v>10</v>
      </c>
      <c r="B92" s="1" t="s">
        <v>78</v>
      </c>
      <c r="C92" s="1" t="s">
        <v>147</v>
      </c>
      <c r="D92" s="6">
        <v>9.5</v>
      </c>
      <c r="E92" s="6">
        <v>2.96</v>
      </c>
      <c r="F92" s="6">
        <f t="shared" si="3"/>
        <v>12.46</v>
      </c>
      <c r="G92" s="1" t="s">
        <v>43</v>
      </c>
      <c r="H92" s="1" t="s">
        <v>123</v>
      </c>
      <c r="I92" s="2">
        <v>34639</v>
      </c>
      <c r="J92" s="19" t="s">
        <v>115</v>
      </c>
      <c r="K92" s="2">
        <v>44197</v>
      </c>
      <c r="L92" s="2">
        <v>44957</v>
      </c>
      <c r="M92" s="1">
        <f t="shared" si="2"/>
        <v>10318</v>
      </c>
    </row>
    <row r="93" spans="1:13" x14ac:dyDescent="0.35">
      <c r="A93" s="1" t="s">
        <v>10</v>
      </c>
      <c r="B93" s="1" t="s">
        <v>78</v>
      </c>
      <c r="C93" s="1" t="s">
        <v>148</v>
      </c>
      <c r="D93" s="6">
        <v>9.5</v>
      </c>
      <c r="E93" s="6">
        <v>2.96</v>
      </c>
      <c r="F93" s="6">
        <f t="shared" si="3"/>
        <v>12.46</v>
      </c>
      <c r="G93" s="1" t="s">
        <v>43</v>
      </c>
      <c r="H93" s="1" t="s">
        <v>123</v>
      </c>
      <c r="I93" s="2">
        <v>34639</v>
      </c>
      <c r="J93" s="19" t="s">
        <v>115</v>
      </c>
      <c r="K93" s="2">
        <v>44197</v>
      </c>
      <c r="L93" s="2">
        <v>44957</v>
      </c>
      <c r="M93" s="1">
        <f t="shared" si="2"/>
        <v>10318</v>
      </c>
    </row>
    <row r="94" spans="1:13" x14ac:dyDescent="0.35">
      <c r="A94" s="1" t="s">
        <v>10</v>
      </c>
      <c r="B94" s="1" t="s">
        <v>78</v>
      </c>
      <c r="C94" s="1" t="s">
        <v>149</v>
      </c>
      <c r="D94" s="6">
        <v>9.32</v>
      </c>
      <c r="E94" s="6">
        <v>2.96</v>
      </c>
      <c r="F94" s="6">
        <f t="shared" si="3"/>
        <v>12.280000000000001</v>
      </c>
      <c r="G94" s="1" t="s">
        <v>43</v>
      </c>
      <c r="H94" s="1" t="s">
        <v>123</v>
      </c>
      <c r="I94" s="2">
        <v>34639</v>
      </c>
      <c r="J94" s="19" t="s">
        <v>115</v>
      </c>
      <c r="K94" s="2">
        <v>44197</v>
      </c>
      <c r="L94" s="2">
        <v>44957</v>
      </c>
      <c r="M94" s="1">
        <f t="shared" si="2"/>
        <v>10318</v>
      </c>
    </row>
    <row r="95" spans="1:13" x14ac:dyDescent="0.35">
      <c r="A95" s="1" t="s">
        <v>10</v>
      </c>
      <c r="B95" s="1" t="s">
        <v>78</v>
      </c>
      <c r="C95" s="1" t="s">
        <v>150</v>
      </c>
      <c r="D95" s="6">
        <v>12.97</v>
      </c>
      <c r="E95" s="6">
        <v>2.96</v>
      </c>
      <c r="F95" s="6">
        <f t="shared" si="3"/>
        <v>15.93</v>
      </c>
      <c r="G95" s="1" t="s">
        <v>43</v>
      </c>
      <c r="H95" s="1" t="s">
        <v>123</v>
      </c>
      <c r="I95" s="2">
        <v>34639</v>
      </c>
      <c r="J95" s="19" t="s">
        <v>115</v>
      </c>
      <c r="K95" s="2">
        <v>44197</v>
      </c>
      <c r="L95" s="2">
        <v>44957</v>
      </c>
      <c r="M95" s="1">
        <f t="shared" si="2"/>
        <v>10318</v>
      </c>
    </row>
    <row r="96" spans="1:13" x14ac:dyDescent="0.35">
      <c r="A96" s="1" t="s">
        <v>10</v>
      </c>
      <c r="B96" s="1" t="s">
        <v>78</v>
      </c>
      <c r="C96" s="1" t="s">
        <v>151</v>
      </c>
      <c r="D96" s="6">
        <v>12.97</v>
      </c>
      <c r="E96" s="6">
        <v>2.96</v>
      </c>
      <c r="F96" s="6">
        <f t="shared" si="3"/>
        <v>15.93</v>
      </c>
      <c r="G96" s="1" t="s">
        <v>43</v>
      </c>
      <c r="H96" s="1" t="s">
        <v>123</v>
      </c>
      <c r="I96" s="2">
        <v>34639</v>
      </c>
      <c r="J96" s="19" t="s">
        <v>115</v>
      </c>
      <c r="K96" s="2">
        <v>44197</v>
      </c>
      <c r="L96" s="2">
        <v>44957</v>
      </c>
      <c r="M96" s="1">
        <f t="shared" si="2"/>
        <v>10318</v>
      </c>
    </row>
    <row r="97" spans="1:13" x14ac:dyDescent="0.35">
      <c r="A97" s="1" t="s">
        <v>10</v>
      </c>
      <c r="B97" s="1" t="s">
        <v>78</v>
      </c>
      <c r="C97" s="1" t="s">
        <v>152</v>
      </c>
      <c r="D97" s="6">
        <v>10.42</v>
      </c>
      <c r="E97" s="6">
        <v>2.96</v>
      </c>
      <c r="F97" s="6">
        <f t="shared" si="3"/>
        <v>13.379999999999999</v>
      </c>
      <c r="G97" s="1" t="s">
        <v>43</v>
      </c>
      <c r="H97" s="1" t="s">
        <v>123</v>
      </c>
      <c r="I97" s="2">
        <v>34639</v>
      </c>
      <c r="J97" s="19" t="s">
        <v>115</v>
      </c>
      <c r="K97" s="2">
        <v>44197</v>
      </c>
      <c r="L97" s="2">
        <v>44957</v>
      </c>
      <c r="M97" s="1">
        <f t="shared" si="2"/>
        <v>10318</v>
      </c>
    </row>
    <row r="98" spans="1:13" x14ac:dyDescent="0.35">
      <c r="A98" s="1" t="s">
        <v>10</v>
      </c>
      <c r="B98" s="1" t="s">
        <v>78</v>
      </c>
      <c r="C98" s="1" t="s">
        <v>153</v>
      </c>
      <c r="D98" s="6">
        <v>9.5</v>
      </c>
      <c r="E98" s="6">
        <v>2.96</v>
      </c>
      <c r="F98" s="6">
        <f t="shared" si="3"/>
        <v>12.46</v>
      </c>
      <c r="G98" s="1" t="s">
        <v>43</v>
      </c>
      <c r="H98" s="1" t="s">
        <v>123</v>
      </c>
      <c r="I98" s="2">
        <v>34639</v>
      </c>
      <c r="J98" s="19" t="s">
        <v>115</v>
      </c>
      <c r="K98" s="2">
        <v>44197</v>
      </c>
      <c r="L98" s="2">
        <v>44957</v>
      </c>
      <c r="M98" s="1">
        <f t="shared" si="2"/>
        <v>10318</v>
      </c>
    </row>
    <row r="99" spans="1:13" x14ac:dyDescent="0.35">
      <c r="A99" s="1" t="s">
        <v>10</v>
      </c>
      <c r="B99" s="1" t="s">
        <v>78</v>
      </c>
      <c r="C99" s="1" t="s">
        <v>154</v>
      </c>
      <c r="D99" s="6">
        <v>12.29</v>
      </c>
      <c r="E99" s="6">
        <v>2.96</v>
      </c>
      <c r="F99" s="6">
        <f t="shared" si="3"/>
        <v>15.25</v>
      </c>
      <c r="G99" s="1" t="s">
        <v>43</v>
      </c>
      <c r="H99" s="1" t="s">
        <v>123</v>
      </c>
      <c r="I99" s="2">
        <v>34639</v>
      </c>
      <c r="J99" s="19" t="s">
        <v>115</v>
      </c>
      <c r="K99" s="2">
        <v>44197</v>
      </c>
      <c r="L99" s="2">
        <v>44957</v>
      </c>
      <c r="M99" s="1">
        <f t="shared" si="2"/>
        <v>10318</v>
      </c>
    </row>
    <row r="100" spans="1:13" x14ac:dyDescent="0.35">
      <c r="A100" s="1" t="s">
        <v>10</v>
      </c>
      <c r="B100" s="1" t="s">
        <v>78</v>
      </c>
      <c r="C100" s="1" t="s">
        <v>155</v>
      </c>
      <c r="D100" s="6">
        <v>11.76</v>
      </c>
      <c r="E100" s="6">
        <v>2.96</v>
      </c>
      <c r="F100" s="6">
        <f t="shared" si="3"/>
        <v>14.719999999999999</v>
      </c>
      <c r="G100" s="1" t="s">
        <v>43</v>
      </c>
      <c r="H100" s="1" t="s">
        <v>123</v>
      </c>
      <c r="I100" s="2">
        <v>34639</v>
      </c>
      <c r="J100" s="19" t="s">
        <v>115</v>
      </c>
      <c r="K100" s="2">
        <v>44197</v>
      </c>
      <c r="L100" s="2">
        <v>44957</v>
      </c>
      <c r="M100" s="1">
        <f t="shared" si="2"/>
        <v>10318</v>
      </c>
    </row>
    <row r="101" spans="1:13" x14ac:dyDescent="0.35">
      <c r="A101" s="1" t="s">
        <v>10</v>
      </c>
      <c r="B101" s="1" t="s">
        <v>78</v>
      </c>
      <c r="C101" s="1" t="s">
        <v>156</v>
      </c>
      <c r="D101" s="6">
        <v>12.78</v>
      </c>
      <c r="E101" s="6">
        <v>2.96</v>
      </c>
      <c r="F101" s="6">
        <f t="shared" si="3"/>
        <v>15.739999999999998</v>
      </c>
      <c r="G101" s="1" t="s">
        <v>43</v>
      </c>
      <c r="H101" s="1" t="s">
        <v>123</v>
      </c>
      <c r="I101" s="2">
        <v>34639</v>
      </c>
      <c r="J101" s="19" t="s">
        <v>115</v>
      </c>
      <c r="K101" s="2">
        <v>44197</v>
      </c>
      <c r="L101" s="2">
        <v>44957</v>
      </c>
      <c r="M101" s="1">
        <f t="shared" si="2"/>
        <v>10318</v>
      </c>
    </row>
    <row r="102" spans="1:13" x14ac:dyDescent="0.35">
      <c r="A102" s="1" t="s">
        <v>10</v>
      </c>
      <c r="B102" s="1" t="s">
        <v>78</v>
      </c>
      <c r="C102" s="1" t="s">
        <v>157</v>
      </c>
      <c r="D102" s="6">
        <v>9.27</v>
      </c>
      <c r="E102" s="6">
        <v>2.96</v>
      </c>
      <c r="F102" s="6">
        <f t="shared" si="3"/>
        <v>12.23</v>
      </c>
      <c r="G102" s="1" t="s">
        <v>43</v>
      </c>
      <c r="H102" s="1" t="s">
        <v>123</v>
      </c>
      <c r="I102" s="2">
        <v>34639</v>
      </c>
      <c r="J102" s="19" t="s">
        <v>115</v>
      </c>
      <c r="K102" s="2">
        <v>44197</v>
      </c>
      <c r="L102" s="2">
        <v>44957</v>
      </c>
      <c r="M102" s="1">
        <f t="shared" si="2"/>
        <v>10318</v>
      </c>
    </row>
    <row r="103" spans="1:13" x14ac:dyDescent="0.35">
      <c r="A103" s="1" t="s">
        <v>10</v>
      </c>
      <c r="B103" s="1" t="s">
        <v>78</v>
      </c>
      <c r="C103" s="1" t="s">
        <v>158</v>
      </c>
      <c r="D103" s="6">
        <v>8.74</v>
      </c>
      <c r="E103" s="6">
        <v>2.96</v>
      </c>
      <c r="F103" s="6">
        <f t="shared" si="3"/>
        <v>11.7</v>
      </c>
      <c r="G103" s="1" t="s">
        <v>43</v>
      </c>
      <c r="H103" s="1" t="s">
        <v>123</v>
      </c>
      <c r="I103" s="2">
        <v>34639</v>
      </c>
      <c r="J103" s="19" t="s">
        <v>115</v>
      </c>
      <c r="K103" s="2">
        <v>44197</v>
      </c>
      <c r="L103" s="2">
        <v>44957</v>
      </c>
      <c r="M103" s="1">
        <f t="shared" si="2"/>
        <v>10318</v>
      </c>
    </row>
    <row r="104" spans="1:13" x14ac:dyDescent="0.35">
      <c r="A104" s="1" t="s">
        <v>10</v>
      </c>
      <c r="B104" s="1" t="s">
        <v>78</v>
      </c>
      <c r="C104" s="1" t="s">
        <v>159</v>
      </c>
      <c r="D104" s="6">
        <v>8.61</v>
      </c>
      <c r="E104" s="6">
        <v>2.96</v>
      </c>
      <c r="F104" s="6">
        <f t="shared" si="3"/>
        <v>11.57</v>
      </c>
      <c r="G104" s="1" t="s">
        <v>43</v>
      </c>
      <c r="H104" s="1" t="s">
        <v>123</v>
      </c>
      <c r="I104" s="2">
        <v>34639</v>
      </c>
      <c r="J104" s="19" t="s">
        <v>115</v>
      </c>
      <c r="K104" s="2">
        <v>44197</v>
      </c>
      <c r="L104" s="2">
        <v>44957</v>
      </c>
      <c r="M104" s="1">
        <f t="shared" si="2"/>
        <v>10318</v>
      </c>
    </row>
    <row r="105" spans="1:13" x14ac:dyDescent="0.35">
      <c r="A105" s="1" t="s">
        <v>10</v>
      </c>
      <c r="B105" s="1" t="s">
        <v>78</v>
      </c>
      <c r="C105" s="1" t="s">
        <v>160</v>
      </c>
      <c r="D105" s="6">
        <v>11.75</v>
      </c>
      <c r="E105" s="6">
        <v>2.96</v>
      </c>
      <c r="F105" s="6">
        <f t="shared" si="3"/>
        <v>14.71</v>
      </c>
      <c r="G105" s="1" t="s">
        <v>43</v>
      </c>
      <c r="H105" s="1" t="s">
        <v>123</v>
      </c>
      <c r="I105" s="2">
        <v>34639</v>
      </c>
      <c r="J105" s="19" t="s">
        <v>115</v>
      </c>
      <c r="K105" s="2">
        <v>44197</v>
      </c>
      <c r="L105" s="2">
        <v>44957</v>
      </c>
      <c r="M105" s="1">
        <f t="shared" si="2"/>
        <v>10318</v>
      </c>
    </row>
    <row r="106" spans="1:13" x14ac:dyDescent="0.35">
      <c r="A106" s="1" t="s">
        <v>10</v>
      </c>
      <c r="B106" s="1" t="s">
        <v>78</v>
      </c>
      <c r="C106" s="1" t="s">
        <v>161</v>
      </c>
      <c r="D106" s="6">
        <v>9.6300000000000008</v>
      </c>
      <c r="E106" s="6">
        <v>2.96</v>
      </c>
      <c r="F106" s="6">
        <f t="shared" si="3"/>
        <v>12.59</v>
      </c>
      <c r="G106" s="1" t="s">
        <v>43</v>
      </c>
      <c r="H106" s="1" t="s">
        <v>123</v>
      </c>
      <c r="I106" s="2">
        <v>34639</v>
      </c>
      <c r="J106" s="19" t="s">
        <v>115</v>
      </c>
      <c r="K106" s="2">
        <v>44197</v>
      </c>
      <c r="L106" s="2">
        <v>44957</v>
      </c>
      <c r="M106" s="1">
        <f t="shared" si="2"/>
        <v>10318</v>
      </c>
    </row>
    <row r="107" spans="1:13" x14ac:dyDescent="0.35">
      <c r="A107" s="1" t="s">
        <v>10</v>
      </c>
      <c r="B107" s="1" t="s">
        <v>78</v>
      </c>
      <c r="C107" s="1" t="s">
        <v>162</v>
      </c>
      <c r="D107" s="6">
        <v>9.3699999999999992</v>
      </c>
      <c r="E107" s="6">
        <v>2.96</v>
      </c>
      <c r="F107" s="6">
        <f t="shared" si="3"/>
        <v>12.329999999999998</v>
      </c>
      <c r="G107" s="1" t="s">
        <v>43</v>
      </c>
      <c r="H107" s="1" t="s">
        <v>123</v>
      </c>
      <c r="I107" s="2">
        <v>34639</v>
      </c>
      <c r="J107" s="19" t="s">
        <v>115</v>
      </c>
      <c r="K107" s="2">
        <v>44197</v>
      </c>
      <c r="L107" s="2">
        <v>44957</v>
      </c>
      <c r="M107" s="1">
        <f t="shared" si="2"/>
        <v>10318</v>
      </c>
    </row>
    <row r="108" spans="1:13" x14ac:dyDescent="0.35">
      <c r="A108" s="1" t="s">
        <v>10</v>
      </c>
      <c r="B108" s="1" t="s">
        <v>78</v>
      </c>
      <c r="C108" s="1" t="s">
        <v>163</v>
      </c>
      <c r="D108" s="6">
        <v>12.96</v>
      </c>
      <c r="E108" s="6">
        <v>2.96</v>
      </c>
      <c r="F108" s="6">
        <f t="shared" si="3"/>
        <v>15.920000000000002</v>
      </c>
      <c r="G108" s="1" t="s">
        <v>43</v>
      </c>
      <c r="H108" s="1" t="s">
        <v>123</v>
      </c>
      <c r="I108" s="2">
        <v>34639</v>
      </c>
      <c r="J108" s="19" t="s">
        <v>115</v>
      </c>
      <c r="K108" s="2">
        <v>44197</v>
      </c>
      <c r="L108" s="2">
        <v>44957</v>
      </c>
      <c r="M108" s="1">
        <f t="shared" si="2"/>
        <v>10318</v>
      </c>
    </row>
    <row r="109" spans="1:13" x14ac:dyDescent="0.35">
      <c r="A109" s="1" t="s">
        <v>10</v>
      </c>
      <c r="B109" s="1" t="s">
        <v>78</v>
      </c>
      <c r="C109" s="1" t="s">
        <v>164</v>
      </c>
      <c r="D109" s="6">
        <v>13.16</v>
      </c>
      <c r="E109" s="6">
        <v>2.96</v>
      </c>
      <c r="F109" s="6">
        <f t="shared" si="3"/>
        <v>16.12</v>
      </c>
      <c r="G109" s="1" t="s">
        <v>43</v>
      </c>
      <c r="H109" s="1" t="s">
        <v>123</v>
      </c>
      <c r="I109" s="2">
        <v>34639</v>
      </c>
      <c r="J109" s="19" t="s">
        <v>115</v>
      </c>
      <c r="K109" s="2">
        <v>44197</v>
      </c>
      <c r="L109" s="2">
        <v>44957</v>
      </c>
      <c r="M109" s="1">
        <f t="shared" si="2"/>
        <v>10318</v>
      </c>
    </row>
    <row r="110" spans="1:13" x14ac:dyDescent="0.35">
      <c r="A110" s="1" t="s">
        <v>10</v>
      </c>
      <c r="B110" s="1" t="s">
        <v>78</v>
      </c>
      <c r="C110" s="1" t="s">
        <v>165</v>
      </c>
      <c r="D110" s="6">
        <v>11.87</v>
      </c>
      <c r="E110" s="6">
        <v>2.96</v>
      </c>
      <c r="F110" s="6">
        <f t="shared" si="3"/>
        <v>14.829999999999998</v>
      </c>
      <c r="G110" s="1" t="s">
        <v>43</v>
      </c>
      <c r="H110" s="1" t="s">
        <v>123</v>
      </c>
      <c r="I110" s="2">
        <v>34639</v>
      </c>
      <c r="J110" s="19" t="s">
        <v>115</v>
      </c>
      <c r="K110" s="2">
        <v>44197</v>
      </c>
      <c r="L110" s="2">
        <v>44957</v>
      </c>
      <c r="M110" s="1">
        <f t="shared" si="2"/>
        <v>10318</v>
      </c>
    </row>
    <row r="111" spans="1:13" x14ac:dyDescent="0.35">
      <c r="A111" s="1" t="s">
        <v>10</v>
      </c>
      <c r="B111" s="1" t="s">
        <v>166</v>
      </c>
      <c r="C111" s="1" t="s">
        <v>167</v>
      </c>
      <c r="D111" s="6">
        <v>30.55</v>
      </c>
      <c r="E111" s="6">
        <v>11.51</v>
      </c>
      <c r="F111" s="6">
        <f t="shared" si="3"/>
        <v>42.06</v>
      </c>
      <c r="G111" s="1" t="s">
        <v>13</v>
      </c>
      <c r="H111" s="1" t="s">
        <v>168</v>
      </c>
      <c r="I111" s="2">
        <v>44531</v>
      </c>
      <c r="J111" s="19" t="s">
        <v>169</v>
      </c>
      <c r="K111" s="2">
        <v>44932</v>
      </c>
      <c r="L111" s="2">
        <v>44957</v>
      </c>
      <c r="M111" s="1">
        <f t="shared" si="2"/>
        <v>426</v>
      </c>
    </row>
    <row r="112" spans="1:13" x14ac:dyDescent="0.35">
      <c r="A112" s="1" t="s">
        <v>10</v>
      </c>
      <c r="B112" s="1" t="s">
        <v>166</v>
      </c>
      <c r="C112" s="1" t="s">
        <v>170</v>
      </c>
      <c r="D112" s="6">
        <v>21.41</v>
      </c>
      <c r="E112" s="6">
        <v>8.11</v>
      </c>
      <c r="F112" s="6">
        <f t="shared" si="3"/>
        <v>29.52</v>
      </c>
      <c r="G112" s="1" t="s">
        <v>13</v>
      </c>
      <c r="H112" s="1" t="s">
        <v>171</v>
      </c>
      <c r="I112" s="2">
        <v>44805</v>
      </c>
      <c r="J112" s="19" t="s">
        <v>169</v>
      </c>
      <c r="K112" s="2">
        <v>44932</v>
      </c>
      <c r="L112" s="2">
        <v>44957</v>
      </c>
      <c r="M112" s="1">
        <f t="shared" si="2"/>
        <v>152</v>
      </c>
    </row>
    <row r="113" spans="1:13" x14ac:dyDescent="0.35">
      <c r="A113" s="1" t="s">
        <v>10</v>
      </c>
      <c r="B113" s="1" t="s">
        <v>166</v>
      </c>
      <c r="C113" s="1" t="s">
        <v>172</v>
      </c>
      <c r="D113" s="6">
        <v>21.51</v>
      </c>
      <c r="E113" s="6">
        <v>7.69</v>
      </c>
      <c r="F113" s="6">
        <f t="shared" si="3"/>
        <v>29.200000000000003</v>
      </c>
      <c r="G113" s="1" t="s">
        <v>13</v>
      </c>
      <c r="H113" s="1" t="s">
        <v>173</v>
      </c>
      <c r="I113" s="2">
        <v>44075</v>
      </c>
      <c r="J113" s="19" t="s">
        <v>169</v>
      </c>
      <c r="K113" s="2">
        <v>44932</v>
      </c>
      <c r="L113" s="2">
        <v>44957</v>
      </c>
      <c r="M113" s="1">
        <f t="shared" si="2"/>
        <v>882</v>
      </c>
    </row>
    <row r="114" spans="1:13" x14ac:dyDescent="0.35">
      <c r="A114" s="1" t="s">
        <v>10</v>
      </c>
      <c r="B114" s="1" t="s">
        <v>166</v>
      </c>
      <c r="C114" s="1" t="s">
        <v>174</v>
      </c>
      <c r="D114" s="6">
        <v>20.59</v>
      </c>
      <c r="E114" s="6">
        <v>7.69</v>
      </c>
      <c r="F114" s="6">
        <f t="shared" si="3"/>
        <v>28.28</v>
      </c>
      <c r="G114" s="1" t="s">
        <v>13</v>
      </c>
      <c r="H114" s="1" t="s">
        <v>173</v>
      </c>
      <c r="I114" s="2">
        <v>44075</v>
      </c>
      <c r="J114" s="19" t="s">
        <v>169</v>
      </c>
      <c r="K114" s="2">
        <v>44932</v>
      </c>
      <c r="L114" s="2">
        <v>44957</v>
      </c>
      <c r="M114" s="1">
        <f t="shared" si="2"/>
        <v>882</v>
      </c>
    </row>
    <row r="115" spans="1:13" x14ac:dyDescent="0.35">
      <c r="A115" s="1" t="s">
        <v>10</v>
      </c>
      <c r="B115" s="1" t="s">
        <v>166</v>
      </c>
      <c r="C115" s="1" t="s">
        <v>49</v>
      </c>
      <c r="D115" s="6">
        <v>20.7</v>
      </c>
      <c r="E115" s="6">
        <v>8.0299999999999994</v>
      </c>
      <c r="F115" s="6">
        <f t="shared" si="3"/>
        <v>28.729999999999997</v>
      </c>
      <c r="G115" s="1" t="s">
        <v>13</v>
      </c>
      <c r="H115" s="1" t="s">
        <v>175</v>
      </c>
      <c r="I115" s="2">
        <v>43983</v>
      </c>
      <c r="J115" s="19" t="s">
        <v>169</v>
      </c>
      <c r="K115" s="2">
        <v>44932</v>
      </c>
      <c r="L115" s="2">
        <v>44957</v>
      </c>
      <c r="M115" s="1">
        <f t="shared" si="2"/>
        <v>974</v>
      </c>
    </row>
    <row r="116" spans="1:13" x14ac:dyDescent="0.35">
      <c r="A116" s="1" t="s">
        <v>10</v>
      </c>
      <c r="B116" s="1" t="s">
        <v>166</v>
      </c>
      <c r="C116" s="1" t="s">
        <v>176</v>
      </c>
      <c r="D116" s="6">
        <v>20.97</v>
      </c>
      <c r="E116" s="6">
        <v>0</v>
      </c>
      <c r="F116" s="6">
        <f t="shared" si="3"/>
        <v>20.97</v>
      </c>
      <c r="G116" s="1" t="s">
        <v>43</v>
      </c>
      <c r="H116" s="1" t="s">
        <v>177</v>
      </c>
      <c r="I116" s="2">
        <v>43283</v>
      </c>
      <c r="J116" s="19" t="s">
        <v>169</v>
      </c>
      <c r="K116" s="2">
        <v>44932</v>
      </c>
      <c r="L116" s="2">
        <v>44957</v>
      </c>
      <c r="M116" s="1">
        <f t="shared" si="2"/>
        <v>1674</v>
      </c>
    </row>
    <row r="117" spans="1:13" x14ac:dyDescent="0.35">
      <c r="A117" s="1" t="s">
        <v>10</v>
      </c>
      <c r="B117" s="1" t="s">
        <v>166</v>
      </c>
      <c r="C117" s="1" t="s">
        <v>178</v>
      </c>
      <c r="D117" s="6">
        <v>15.28</v>
      </c>
      <c r="E117" s="6">
        <v>0</v>
      </c>
      <c r="F117" s="6">
        <f t="shared" si="3"/>
        <v>15.28</v>
      </c>
      <c r="G117" s="1" t="s">
        <v>43</v>
      </c>
      <c r="H117" s="1" t="s">
        <v>177</v>
      </c>
      <c r="I117" s="2">
        <v>43283</v>
      </c>
      <c r="J117" s="19" t="s">
        <v>169</v>
      </c>
      <c r="K117" s="2">
        <v>44932</v>
      </c>
      <c r="L117" s="2">
        <v>44957</v>
      </c>
      <c r="M117" s="1">
        <f t="shared" si="2"/>
        <v>1674</v>
      </c>
    </row>
    <row r="118" spans="1:13" x14ac:dyDescent="0.35">
      <c r="A118" s="1" t="s">
        <v>10</v>
      </c>
      <c r="B118" s="1" t="s">
        <v>166</v>
      </c>
      <c r="C118" s="1" t="s">
        <v>99</v>
      </c>
      <c r="D118" s="6">
        <v>34.18</v>
      </c>
      <c r="E118" s="6">
        <v>0</v>
      </c>
      <c r="F118" s="6">
        <f t="shared" si="3"/>
        <v>34.18</v>
      </c>
      <c r="G118" s="1" t="s">
        <v>43</v>
      </c>
      <c r="H118" s="1" t="s">
        <v>177</v>
      </c>
      <c r="I118" s="2">
        <v>43283</v>
      </c>
      <c r="J118" s="19" t="s">
        <v>169</v>
      </c>
      <c r="K118" s="2">
        <v>44932</v>
      </c>
      <c r="L118" s="2">
        <v>44957</v>
      </c>
      <c r="M118" s="1">
        <f t="shared" si="2"/>
        <v>1674</v>
      </c>
    </row>
    <row r="119" spans="1:13" x14ac:dyDescent="0.35">
      <c r="A119" s="1" t="s">
        <v>10</v>
      </c>
      <c r="B119" s="1" t="s">
        <v>166</v>
      </c>
      <c r="C119" s="1" t="s">
        <v>179</v>
      </c>
      <c r="D119" s="6">
        <v>34.18</v>
      </c>
      <c r="E119" s="6">
        <v>0</v>
      </c>
      <c r="F119" s="6">
        <f t="shared" si="3"/>
        <v>34.18</v>
      </c>
      <c r="G119" s="1" t="s">
        <v>43</v>
      </c>
      <c r="H119" s="1" t="s">
        <v>177</v>
      </c>
      <c r="I119" s="2">
        <v>43283</v>
      </c>
      <c r="J119" s="19" t="s">
        <v>169</v>
      </c>
      <c r="K119" s="2">
        <v>44932</v>
      </c>
      <c r="L119" s="2">
        <v>44957</v>
      </c>
      <c r="M119" s="1">
        <f t="shared" si="2"/>
        <v>1674</v>
      </c>
    </row>
    <row r="120" spans="1:13" x14ac:dyDescent="0.35">
      <c r="A120" s="1" t="s">
        <v>10</v>
      </c>
      <c r="B120" s="1" t="s">
        <v>166</v>
      </c>
      <c r="C120" s="1" t="s">
        <v>180</v>
      </c>
      <c r="D120" s="6">
        <v>14.88</v>
      </c>
      <c r="E120" s="6">
        <v>0</v>
      </c>
      <c r="F120" s="6">
        <f t="shared" si="3"/>
        <v>14.88</v>
      </c>
      <c r="G120" s="1" t="s">
        <v>43</v>
      </c>
      <c r="H120" s="1" t="s">
        <v>177</v>
      </c>
      <c r="I120" s="2">
        <v>43283</v>
      </c>
      <c r="J120" s="19" t="s">
        <v>169</v>
      </c>
      <c r="K120" s="2">
        <v>44932</v>
      </c>
      <c r="L120" s="2">
        <v>44957</v>
      </c>
      <c r="M120" s="1">
        <f t="shared" si="2"/>
        <v>1674</v>
      </c>
    </row>
    <row r="121" spans="1:13" x14ac:dyDescent="0.35">
      <c r="A121" s="1" t="s">
        <v>10</v>
      </c>
      <c r="B121" s="1" t="s">
        <v>166</v>
      </c>
      <c r="C121" s="1" t="s">
        <v>57</v>
      </c>
      <c r="D121" s="6">
        <v>20.48</v>
      </c>
      <c r="E121" s="6">
        <v>0</v>
      </c>
      <c r="F121" s="6">
        <f t="shared" si="3"/>
        <v>20.48</v>
      </c>
      <c r="G121" s="1" t="s">
        <v>43</v>
      </c>
      <c r="H121" s="1" t="s">
        <v>177</v>
      </c>
      <c r="I121" s="2">
        <v>43283</v>
      </c>
      <c r="J121" s="19" t="s">
        <v>169</v>
      </c>
      <c r="K121" s="2">
        <v>44932</v>
      </c>
      <c r="L121" s="2">
        <v>44957</v>
      </c>
      <c r="M121" s="1">
        <f t="shared" si="2"/>
        <v>1674</v>
      </c>
    </row>
    <row r="122" spans="1:13" x14ac:dyDescent="0.35">
      <c r="A122" s="1" t="s">
        <v>10</v>
      </c>
      <c r="B122" s="1" t="s">
        <v>166</v>
      </c>
      <c r="C122" s="1" t="s">
        <v>181</v>
      </c>
      <c r="D122" s="6">
        <v>15.69</v>
      </c>
      <c r="E122" s="6">
        <v>0</v>
      </c>
      <c r="F122" s="6">
        <f t="shared" si="3"/>
        <v>15.69</v>
      </c>
      <c r="G122" s="1" t="s">
        <v>43</v>
      </c>
      <c r="H122" s="1" t="s">
        <v>177</v>
      </c>
      <c r="I122" s="2">
        <v>43283</v>
      </c>
      <c r="J122" s="19" t="s">
        <v>169</v>
      </c>
      <c r="K122" s="2">
        <v>44932</v>
      </c>
      <c r="L122" s="2">
        <v>44957</v>
      </c>
      <c r="M122" s="1">
        <f t="shared" si="2"/>
        <v>1674</v>
      </c>
    </row>
    <row r="123" spans="1:13" x14ac:dyDescent="0.35">
      <c r="A123" s="1" t="s">
        <v>10</v>
      </c>
      <c r="B123" s="1" t="s">
        <v>166</v>
      </c>
      <c r="C123" s="1" t="s">
        <v>59</v>
      </c>
      <c r="D123" s="6">
        <v>23.93</v>
      </c>
      <c r="E123" s="6">
        <v>0</v>
      </c>
      <c r="F123" s="6">
        <f t="shared" si="3"/>
        <v>23.93</v>
      </c>
      <c r="G123" s="1" t="s">
        <v>43</v>
      </c>
      <c r="H123" s="1" t="s">
        <v>177</v>
      </c>
      <c r="I123" s="2">
        <v>43283</v>
      </c>
      <c r="J123" s="19" t="s">
        <v>169</v>
      </c>
      <c r="K123" s="2">
        <v>44932</v>
      </c>
      <c r="L123" s="2">
        <v>44957</v>
      </c>
      <c r="M123" s="1">
        <f t="shared" si="2"/>
        <v>1674</v>
      </c>
    </row>
    <row r="124" spans="1:13" x14ac:dyDescent="0.35">
      <c r="A124" s="1" t="s">
        <v>10</v>
      </c>
      <c r="B124" s="1" t="s">
        <v>166</v>
      </c>
      <c r="C124" s="1" t="s">
        <v>61</v>
      </c>
      <c r="D124" s="6">
        <v>19</v>
      </c>
      <c r="E124" s="6">
        <v>3.49</v>
      </c>
      <c r="F124" s="6">
        <f t="shared" si="3"/>
        <v>22.490000000000002</v>
      </c>
      <c r="G124" s="1" t="s">
        <v>43</v>
      </c>
      <c r="H124" s="1" t="s">
        <v>177</v>
      </c>
      <c r="I124" s="2">
        <v>43283</v>
      </c>
      <c r="J124" s="19" t="s">
        <v>169</v>
      </c>
      <c r="K124" s="2">
        <v>44932</v>
      </c>
      <c r="L124" s="2">
        <v>44957</v>
      </c>
      <c r="M124" s="1">
        <f t="shared" si="2"/>
        <v>1674</v>
      </c>
    </row>
    <row r="125" spans="1:13" x14ac:dyDescent="0.35">
      <c r="A125" s="1" t="s">
        <v>10</v>
      </c>
      <c r="B125" s="1" t="s">
        <v>166</v>
      </c>
      <c r="C125" s="1" t="s">
        <v>182</v>
      </c>
      <c r="D125" s="6">
        <v>17.399999999999999</v>
      </c>
      <c r="E125" s="6">
        <v>2.0099999999999998</v>
      </c>
      <c r="F125" s="6">
        <f t="shared" si="3"/>
        <v>19.409999999999997</v>
      </c>
      <c r="G125" s="1" t="s">
        <v>43</v>
      </c>
      <c r="H125" s="1" t="s">
        <v>177</v>
      </c>
      <c r="I125" s="2">
        <v>43283</v>
      </c>
      <c r="J125" s="19" t="s">
        <v>169</v>
      </c>
      <c r="K125" s="2">
        <v>44932</v>
      </c>
      <c r="L125" s="2">
        <v>44957</v>
      </c>
      <c r="M125" s="1">
        <f t="shared" si="2"/>
        <v>1674</v>
      </c>
    </row>
    <row r="126" spans="1:13" x14ac:dyDescent="0.35">
      <c r="A126" s="1" t="s">
        <v>10</v>
      </c>
      <c r="B126" s="1" t="s">
        <v>166</v>
      </c>
      <c r="C126" s="1" t="s">
        <v>183</v>
      </c>
      <c r="D126" s="6">
        <v>29.46</v>
      </c>
      <c r="E126" s="6">
        <v>0</v>
      </c>
      <c r="F126" s="6">
        <f t="shared" si="3"/>
        <v>29.46</v>
      </c>
      <c r="G126" s="1" t="s">
        <v>43</v>
      </c>
      <c r="H126" s="1" t="s">
        <v>177</v>
      </c>
      <c r="I126" s="2">
        <v>43283</v>
      </c>
      <c r="J126" s="19" t="s">
        <v>169</v>
      </c>
      <c r="K126" s="2">
        <v>44932</v>
      </c>
      <c r="L126" s="2">
        <v>44957</v>
      </c>
      <c r="M126" s="1">
        <f t="shared" si="2"/>
        <v>1674</v>
      </c>
    </row>
    <row r="127" spans="1:13" x14ac:dyDescent="0.35">
      <c r="A127" s="1" t="s">
        <v>10</v>
      </c>
      <c r="B127" s="1" t="s">
        <v>166</v>
      </c>
      <c r="C127" s="1" t="s">
        <v>184</v>
      </c>
      <c r="D127" s="6">
        <v>24.89</v>
      </c>
      <c r="E127" s="6">
        <v>0</v>
      </c>
      <c r="F127" s="6">
        <f t="shared" si="3"/>
        <v>24.89</v>
      </c>
      <c r="G127" s="1" t="s">
        <v>43</v>
      </c>
      <c r="H127" s="1" t="s">
        <v>177</v>
      </c>
      <c r="I127" s="2">
        <v>43283</v>
      </c>
      <c r="J127" s="19" t="s">
        <v>169</v>
      </c>
      <c r="K127" s="2">
        <v>44932</v>
      </c>
      <c r="L127" s="2">
        <v>44957</v>
      </c>
      <c r="M127" s="1">
        <f t="shared" si="2"/>
        <v>1674</v>
      </c>
    </row>
    <row r="128" spans="1:13" x14ac:dyDescent="0.35">
      <c r="A128" s="1" t="s">
        <v>10</v>
      </c>
      <c r="B128" s="1" t="s">
        <v>166</v>
      </c>
      <c r="C128" s="1" t="s">
        <v>185</v>
      </c>
      <c r="D128" s="6">
        <v>19.260000000000002</v>
      </c>
      <c r="E128" s="6">
        <v>0</v>
      </c>
      <c r="F128" s="6">
        <f t="shared" si="3"/>
        <v>19.260000000000002</v>
      </c>
      <c r="G128" s="1" t="s">
        <v>43</v>
      </c>
      <c r="H128" s="1" t="s">
        <v>177</v>
      </c>
      <c r="I128" s="2">
        <v>43283</v>
      </c>
      <c r="J128" s="19" t="s">
        <v>169</v>
      </c>
      <c r="K128" s="2">
        <v>44932</v>
      </c>
      <c r="L128" s="2">
        <v>44957</v>
      </c>
      <c r="M128" s="1">
        <f t="shared" si="2"/>
        <v>1674</v>
      </c>
    </row>
    <row r="129" spans="1:13" x14ac:dyDescent="0.35">
      <c r="A129" s="1" t="s">
        <v>10</v>
      </c>
      <c r="B129" s="1" t="s">
        <v>166</v>
      </c>
      <c r="C129" s="1" t="s">
        <v>186</v>
      </c>
      <c r="D129" s="6">
        <v>23.21</v>
      </c>
      <c r="E129" s="6">
        <v>0</v>
      </c>
      <c r="F129" s="6">
        <f t="shared" si="3"/>
        <v>23.21</v>
      </c>
      <c r="G129" s="1" t="s">
        <v>43</v>
      </c>
      <c r="H129" s="1" t="s">
        <v>177</v>
      </c>
      <c r="I129" s="2">
        <v>43283</v>
      </c>
      <c r="J129" s="19" t="s">
        <v>169</v>
      </c>
      <c r="K129" s="2">
        <v>44932</v>
      </c>
      <c r="L129" s="2">
        <v>44957</v>
      </c>
      <c r="M129" s="1">
        <f t="shared" si="2"/>
        <v>1674</v>
      </c>
    </row>
    <row r="130" spans="1:13" x14ac:dyDescent="0.35">
      <c r="A130" s="1" t="s">
        <v>10</v>
      </c>
      <c r="B130" s="1" t="s">
        <v>166</v>
      </c>
      <c r="C130" s="1" t="s">
        <v>187</v>
      </c>
      <c r="D130" s="6">
        <v>16.64</v>
      </c>
      <c r="E130" s="6">
        <v>0</v>
      </c>
      <c r="F130" s="6">
        <f t="shared" si="3"/>
        <v>16.64</v>
      </c>
      <c r="G130" s="1" t="s">
        <v>43</v>
      </c>
      <c r="H130" s="1" t="s">
        <v>177</v>
      </c>
      <c r="I130" s="2">
        <v>43283</v>
      </c>
      <c r="J130" s="19" t="s">
        <v>169</v>
      </c>
      <c r="K130" s="2">
        <v>44932</v>
      </c>
      <c r="L130" s="2">
        <v>44957</v>
      </c>
      <c r="M130" s="1">
        <f t="shared" ref="M130:M173" si="4">_xlfn.DAYS(L130,I130)</f>
        <v>1674</v>
      </c>
    </row>
    <row r="131" spans="1:13" x14ac:dyDescent="0.35">
      <c r="A131" s="1" t="s">
        <v>10</v>
      </c>
      <c r="B131" s="1" t="s">
        <v>166</v>
      </c>
      <c r="C131" s="1" t="s">
        <v>67</v>
      </c>
      <c r="D131" s="6">
        <v>18.920000000000002</v>
      </c>
      <c r="E131" s="6">
        <v>0</v>
      </c>
      <c r="F131" s="6">
        <f t="shared" ref="F131:F173" si="5">SUM(D131:E131)</f>
        <v>18.920000000000002</v>
      </c>
      <c r="G131" s="1" t="s">
        <v>43</v>
      </c>
      <c r="H131" s="1" t="s">
        <v>177</v>
      </c>
      <c r="I131" s="2">
        <v>43283</v>
      </c>
      <c r="J131" s="19" t="s">
        <v>169</v>
      </c>
      <c r="K131" s="2">
        <v>44932</v>
      </c>
      <c r="L131" s="2">
        <v>44957</v>
      </c>
      <c r="M131" s="1">
        <f t="shared" si="4"/>
        <v>1674</v>
      </c>
    </row>
    <row r="132" spans="1:13" x14ac:dyDescent="0.35">
      <c r="A132" s="1" t="s">
        <v>10</v>
      </c>
      <c r="B132" s="1" t="s">
        <v>166</v>
      </c>
      <c r="C132" s="1" t="s">
        <v>188</v>
      </c>
      <c r="D132" s="6">
        <v>22.84</v>
      </c>
      <c r="E132" s="6">
        <v>0</v>
      </c>
      <c r="F132" s="6">
        <f t="shared" si="5"/>
        <v>22.84</v>
      </c>
      <c r="G132" s="1" t="s">
        <v>43</v>
      </c>
      <c r="H132" s="1" t="s">
        <v>177</v>
      </c>
      <c r="I132" s="2">
        <v>43283</v>
      </c>
      <c r="J132" s="19" t="s">
        <v>169</v>
      </c>
      <c r="K132" s="2">
        <v>44932</v>
      </c>
      <c r="L132" s="2">
        <v>44957</v>
      </c>
      <c r="M132" s="1">
        <f t="shared" si="4"/>
        <v>1674</v>
      </c>
    </row>
    <row r="133" spans="1:13" x14ac:dyDescent="0.35">
      <c r="A133" s="1" t="s">
        <v>10</v>
      </c>
      <c r="B133" s="1" t="s">
        <v>166</v>
      </c>
      <c r="C133" s="1" t="s">
        <v>189</v>
      </c>
      <c r="D133" s="6">
        <v>23.19</v>
      </c>
      <c r="E133" s="6">
        <v>2.94</v>
      </c>
      <c r="F133" s="6">
        <f t="shared" si="5"/>
        <v>26.130000000000003</v>
      </c>
      <c r="G133" s="1" t="s">
        <v>43</v>
      </c>
      <c r="H133" s="1" t="s">
        <v>177</v>
      </c>
      <c r="I133" s="2">
        <v>43283</v>
      </c>
      <c r="J133" s="19" t="s">
        <v>169</v>
      </c>
      <c r="K133" s="2">
        <v>44932</v>
      </c>
      <c r="L133" s="2">
        <v>44957</v>
      </c>
      <c r="M133" s="1">
        <f t="shared" si="4"/>
        <v>1674</v>
      </c>
    </row>
    <row r="134" spans="1:13" x14ac:dyDescent="0.35">
      <c r="A134" s="1" t="s">
        <v>10</v>
      </c>
      <c r="B134" s="1" t="s">
        <v>166</v>
      </c>
      <c r="C134" s="1" t="s">
        <v>190</v>
      </c>
      <c r="D134" s="6">
        <v>19.75</v>
      </c>
      <c r="E134" s="6">
        <v>0</v>
      </c>
      <c r="F134" s="6">
        <f t="shared" si="5"/>
        <v>19.75</v>
      </c>
      <c r="G134" s="1" t="s">
        <v>43</v>
      </c>
      <c r="H134" s="1" t="s">
        <v>177</v>
      </c>
      <c r="I134" s="2">
        <v>43283</v>
      </c>
      <c r="J134" s="19" t="s">
        <v>169</v>
      </c>
      <c r="K134" s="2">
        <v>44932</v>
      </c>
      <c r="L134" s="2">
        <v>44957</v>
      </c>
      <c r="M134" s="1">
        <f t="shared" si="4"/>
        <v>1674</v>
      </c>
    </row>
    <row r="135" spans="1:13" x14ac:dyDescent="0.35">
      <c r="A135" s="1" t="s">
        <v>10</v>
      </c>
      <c r="B135" s="1" t="s">
        <v>166</v>
      </c>
      <c r="C135" s="1" t="s">
        <v>191</v>
      </c>
      <c r="D135" s="6">
        <v>21.39</v>
      </c>
      <c r="E135" s="6">
        <v>2.98</v>
      </c>
      <c r="F135" s="6">
        <f t="shared" si="5"/>
        <v>24.37</v>
      </c>
      <c r="G135" s="1" t="s">
        <v>43</v>
      </c>
      <c r="H135" s="1" t="s">
        <v>177</v>
      </c>
      <c r="I135" s="2">
        <v>43283</v>
      </c>
      <c r="J135" s="19" t="s">
        <v>169</v>
      </c>
      <c r="K135" s="2">
        <v>44932</v>
      </c>
      <c r="L135" s="2">
        <v>44957</v>
      </c>
      <c r="M135" s="1">
        <f t="shared" si="4"/>
        <v>1674</v>
      </c>
    </row>
    <row r="136" spans="1:13" x14ac:dyDescent="0.35">
      <c r="A136" s="1" t="s">
        <v>10</v>
      </c>
      <c r="B136" s="1" t="s">
        <v>166</v>
      </c>
      <c r="C136" s="1" t="s">
        <v>192</v>
      </c>
      <c r="D136" s="6">
        <v>21.83</v>
      </c>
      <c r="E136" s="6">
        <v>4.08</v>
      </c>
      <c r="F136" s="6">
        <f t="shared" si="5"/>
        <v>25.909999999999997</v>
      </c>
      <c r="G136" s="1" t="s">
        <v>43</v>
      </c>
      <c r="H136" s="1" t="s">
        <v>177</v>
      </c>
      <c r="I136" s="2">
        <v>43283</v>
      </c>
      <c r="J136" s="19" t="s">
        <v>169</v>
      </c>
      <c r="K136" s="2">
        <v>44932</v>
      </c>
      <c r="L136" s="2">
        <v>44957</v>
      </c>
      <c r="M136" s="1">
        <f t="shared" si="4"/>
        <v>1674</v>
      </c>
    </row>
    <row r="137" spans="1:13" x14ac:dyDescent="0.35">
      <c r="A137" s="1" t="s">
        <v>10</v>
      </c>
      <c r="B137" s="1" t="s">
        <v>166</v>
      </c>
      <c r="C137" s="1" t="s">
        <v>193</v>
      </c>
      <c r="D137" s="6">
        <v>18.73</v>
      </c>
      <c r="E137" s="6">
        <v>3.23</v>
      </c>
      <c r="F137" s="6">
        <f t="shared" si="5"/>
        <v>21.96</v>
      </c>
      <c r="G137" s="1" t="s">
        <v>43</v>
      </c>
      <c r="H137" s="1" t="s">
        <v>177</v>
      </c>
      <c r="I137" s="2">
        <v>43283</v>
      </c>
      <c r="J137" s="19" t="s">
        <v>169</v>
      </c>
      <c r="K137" s="2">
        <v>44932</v>
      </c>
      <c r="L137" s="2">
        <v>44957</v>
      </c>
      <c r="M137" s="1">
        <f t="shared" si="4"/>
        <v>1674</v>
      </c>
    </row>
    <row r="138" spans="1:13" x14ac:dyDescent="0.35">
      <c r="A138" s="1" t="s">
        <v>10</v>
      </c>
      <c r="B138" s="1" t="s">
        <v>166</v>
      </c>
      <c r="C138" s="1" t="s">
        <v>69</v>
      </c>
      <c r="D138" s="6">
        <v>18.920000000000002</v>
      </c>
      <c r="E138" s="6">
        <v>0</v>
      </c>
      <c r="F138" s="6">
        <f t="shared" si="5"/>
        <v>18.920000000000002</v>
      </c>
      <c r="G138" s="1" t="s">
        <v>43</v>
      </c>
      <c r="H138" s="1" t="s">
        <v>177</v>
      </c>
      <c r="I138" s="2">
        <v>43283</v>
      </c>
      <c r="J138" s="19" t="s">
        <v>169</v>
      </c>
      <c r="K138" s="2">
        <v>44932</v>
      </c>
      <c r="L138" s="2">
        <v>44957</v>
      </c>
      <c r="M138" s="1">
        <f t="shared" si="4"/>
        <v>1674</v>
      </c>
    </row>
    <row r="139" spans="1:13" x14ac:dyDescent="0.35">
      <c r="A139" s="1" t="s">
        <v>10</v>
      </c>
      <c r="B139" s="1" t="s">
        <v>166</v>
      </c>
      <c r="C139" s="1" t="s">
        <v>194</v>
      </c>
      <c r="D139" s="6">
        <v>22.13</v>
      </c>
      <c r="E139" s="6">
        <v>4.8899999999999997</v>
      </c>
      <c r="F139" s="6">
        <f t="shared" si="5"/>
        <v>27.02</v>
      </c>
      <c r="G139" s="1" t="s">
        <v>43</v>
      </c>
      <c r="H139" s="1" t="s">
        <v>177</v>
      </c>
      <c r="I139" s="2">
        <v>43283</v>
      </c>
      <c r="J139" s="19" t="s">
        <v>169</v>
      </c>
      <c r="K139" s="2">
        <v>44932</v>
      </c>
      <c r="L139" s="2">
        <v>44957</v>
      </c>
      <c r="M139" s="1">
        <f t="shared" si="4"/>
        <v>1674</v>
      </c>
    </row>
    <row r="140" spans="1:13" x14ac:dyDescent="0.35">
      <c r="A140" s="1" t="s">
        <v>10</v>
      </c>
      <c r="B140" s="1" t="s">
        <v>166</v>
      </c>
      <c r="C140" s="1" t="s">
        <v>195</v>
      </c>
      <c r="D140" s="6">
        <v>20.5</v>
      </c>
      <c r="E140" s="6">
        <v>2.16</v>
      </c>
      <c r="F140" s="6">
        <f t="shared" si="5"/>
        <v>22.66</v>
      </c>
      <c r="G140" s="1" t="s">
        <v>43</v>
      </c>
      <c r="H140" s="1" t="s">
        <v>177</v>
      </c>
      <c r="I140" s="2">
        <v>43283</v>
      </c>
      <c r="J140" s="19" t="s">
        <v>169</v>
      </c>
      <c r="K140" s="2">
        <v>44932</v>
      </c>
      <c r="L140" s="2">
        <v>44957</v>
      </c>
      <c r="M140" s="1">
        <f t="shared" si="4"/>
        <v>1674</v>
      </c>
    </row>
    <row r="141" spans="1:13" x14ac:dyDescent="0.35">
      <c r="A141" s="1" t="s">
        <v>10</v>
      </c>
      <c r="B141" s="1" t="s">
        <v>166</v>
      </c>
      <c r="C141" s="1" t="s">
        <v>196</v>
      </c>
      <c r="D141" s="6">
        <v>20.64</v>
      </c>
      <c r="E141" s="6">
        <v>0</v>
      </c>
      <c r="F141" s="6">
        <f t="shared" si="5"/>
        <v>20.64</v>
      </c>
      <c r="G141" s="1" t="s">
        <v>43</v>
      </c>
      <c r="H141" s="1" t="s">
        <v>177</v>
      </c>
      <c r="I141" s="2">
        <v>43283</v>
      </c>
      <c r="J141" s="19" t="s">
        <v>169</v>
      </c>
      <c r="K141" s="2">
        <v>44932</v>
      </c>
      <c r="L141" s="2">
        <v>44957</v>
      </c>
      <c r="M141" s="1">
        <f t="shared" si="4"/>
        <v>1674</v>
      </c>
    </row>
    <row r="142" spans="1:13" x14ac:dyDescent="0.35">
      <c r="A142" s="1" t="s">
        <v>10</v>
      </c>
      <c r="B142" s="1" t="s">
        <v>166</v>
      </c>
      <c r="C142" s="1" t="s">
        <v>197</v>
      </c>
      <c r="D142" s="6">
        <v>22.15</v>
      </c>
      <c r="E142" s="6">
        <v>0</v>
      </c>
      <c r="F142" s="6">
        <f t="shared" si="5"/>
        <v>22.15</v>
      </c>
      <c r="G142" s="1" t="s">
        <v>43</v>
      </c>
      <c r="H142" s="1" t="s">
        <v>177</v>
      </c>
      <c r="I142" s="2">
        <v>43283</v>
      </c>
      <c r="J142" s="19" t="s">
        <v>169</v>
      </c>
      <c r="K142" s="2">
        <v>44932</v>
      </c>
      <c r="L142" s="2">
        <v>44957</v>
      </c>
      <c r="M142" s="1">
        <f t="shared" si="4"/>
        <v>1674</v>
      </c>
    </row>
    <row r="143" spans="1:13" x14ac:dyDescent="0.35">
      <c r="A143" s="1" t="s">
        <v>10</v>
      </c>
      <c r="B143" s="1" t="s">
        <v>166</v>
      </c>
      <c r="C143" s="1" t="s">
        <v>198</v>
      </c>
      <c r="D143" s="6">
        <v>18.78</v>
      </c>
      <c r="E143" s="6">
        <v>0</v>
      </c>
      <c r="F143" s="6">
        <f t="shared" si="5"/>
        <v>18.78</v>
      </c>
      <c r="G143" s="1" t="s">
        <v>43</v>
      </c>
      <c r="H143" s="1" t="s">
        <v>177</v>
      </c>
      <c r="I143" s="2">
        <v>43283</v>
      </c>
      <c r="J143" s="19" t="s">
        <v>169</v>
      </c>
      <c r="K143" s="2">
        <v>44932</v>
      </c>
      <c r="L143" s="2">
        <v>44957</v>
      </c>
      <c r="M143" s="1">
        <f t="shared" si="4"/>
        <v>1674</v>
      </c>
    </row>
    <row r="144" spans="1:13" x14ac:dyDescent="0.35">
      <c r="A144" s="1" t="s">
        <v>10</v>
      </c>
      <c r="B144" s="1" t="s">
        <v>166</v>
      </c>
      <c r="C144" s="1" t="s">
        <v>199</v>
      </c>
      <c r="D144" s="6">
        <v>13.64</v>
      </c>
      <c r="E144" s="6">
        <v>0</v>
      </c>
      <c r="F144" s="6">
        <f t="shared" si="5"/>
        <v>13.64</v>
      </c>
      <c r="G144" s="1" t="s">
        <v>43</v>
      </c>
      <c r="H144" s="1" t="s">
        <v>177</v>
      </c>
      <c r="I144" s="2">
        <v>43283</v>
      </c>
      <c r="J144" s="19" t="s">
        <v>169</v>
      </c>
      <c r="K144" s="2">
        <v>44932</v>
      </c>
      <c r="L144" s="2">
        <v>44957</v>
      </c>
      <c r="M144" s="1">
        <f t="shared" si="4"/>
        <v>1674</v>
      </c>
    </row>
    <row r="145" spans="1:13" x14ac:dyDescent="0.35">
      <c r="A145" s="1" t="s">
        <v>10</v>
      </c>
      <c r="B145" s="1" t="s">
        <v>166</v>
      </c>
      <c r="C145" s="1" t="s">
        <v>200</v>
      </c>
      <c r="D145" s="6">
        <v>15.53</v>
      </c>
      <c r="E145" s="6">
        <v>0</v>
      </c>
      <c r="F145" s="6">
        <f t="shared" si="5"/>
        <v>15.53</v>
      </c>
      <c r="G145" s="1" t="s">
        <v>43</v>
      </c>
      <c r="H145" s="1" t="s">
        <v>177</v>
      </c>
      <c r="I145" s="2">
        <v>43283</v>
      </c>
      <c r="J145" s="19" t="s">
        <v>169</v>
      </c>
      <c r="K145" s="2">
        <v>44932</v>
      </c>
      <c r="L145" s="2">
        <v>44957</v>
      </c>
      <c r="M145" s="1">
        <f t="shared" si="4"/>
        <v>1674</v>
      </c>
    </row>
    <row r="146" spans="1:13" x14ac:dyDescent="0.35">
      <c r="A146" s="1" t="s">
        <v>10</v>
      </c>
      <c r="B146" s="1" t="s">
        <v>166</v>
      </c>
      <c r="C146" s="1" t="s">
        <v>201</v>
      </c>
      <c r="D146" s="6">
        <v>18.25</v>
      </c>
      <c r="E146" s="6">
        <v>0</v>
      </c>
      <c r="F146" s="6">
        <f t="shared" si="5"/>
        <v>18.25</v>
      </c>
      <c r="G146" s="1" t="s">
        <v>43</v>
      </c>
      <c r="H146" s="1" t="s">
        <v>177</v>
      </c>
      <c r="I146" s="2">
        <v>43283</v>
      </c>
      <c r="J146" s="19" t="s">
        <v>169</v>
      </c>
      <c r="K146" s="2">
        <v>44932</v>
      </c>
      <c r="L146" s="2">
        <v>44957</v>
      </c>
      <c r="M146" s="1">
        <f t="shared" si="4"/>
        <v>1674</v>
      </c>
    </row>
    <row r="147" spans="1:13" x14ac:dyDescent="0.35">
      <c r="A147" s="1" t="s">
        <v>10</v>
      </c>
      <c r="B147" s="1" t="s">
        <v>166</v>
      </c>
      <c r="C147" s="1" t="s">
        <v>202</v>
      </c>
      <c r="D147" s="6">
        <v>18.05</v>
      </c>
      <c r="E147" s="6">
        <v>0</v>
      </c>
      <c r="F147" s="6">
        <f t="shared" si="5"/>
        <v>18.05</v>
      </c>
      <c r="G147" s="1" t="s">
        <v>43</v>
      </c>
      <c r="H147" s="1" t="s">
        <v>177</v>
      </c>
      <c r="I147" s="2">
        <v>43283</v>
      </c>
      <c r="J147" s="19" t="s">
        <v>169</v>
      </c>
      <c r="K147" s="2">
        <v>44932</v>
      </c>
      <c r="L147" s="2">
        <v>44957</v>
      </c>
      <c r="M147" s="1">
        <f t="shared" si="4"/>
        <v>1674</v>
      </c>
    </row>
    <row r="148" spans="1:13" x14ac:dyDescent="0.35">
      <c r="A148" s="1" t="s">
        <v>10</v>
      </c>
      <c r="B148" s="1" t="s">
        <v>166</v>
      </c>
      <c r="C148" s="1" t="s">
        <v>203</v>
      </c>
      <c r="D148" s="6">
        <v>18.940000000000001</v>
      </c>
      <c r="E148" s="6">
        <v>3.02</v>
      </c>
      <c r="F148" s="6">
        <f t="shared" si="5"/>
        <v>21.96</v>
      </c>
      <c r="G148" s="1" t="s">
        <v>43</v>
      </c>
      <c r="H148" s="1" t="s">
        <v>177</v>
      </c>
      <c r="I148" s="2">
        <v>43283</v>
      </c>
      <c r="J148" s="19" t="s">
        <v>169</v>
      </c>
      <c r="K148" s="2">
        <v>44932</v>
      </c>
      <c r="L148" s="2">
        <v>44957</v>
      </c>
      <c r="M148" s="1">
        <f t="shared" si="4"/>
        <v>1674</v>
      </c>
    </row>
    <row r="149" spans="1:13" x14ac:dyDescent="0.35">
      <c r="A149" s="1" t="s">
        <v>10</v>
      </c>
      <c r="B149" s="1" t="s">
        <v>204</v>
      </c>
      <c r="C149" s="1" t="s">
        <v>205</v>
      </c>
      <c r="D149" s="6">
        <v>34.17</v>
      </c>
      <c r="E149" s="6">
        <v>15.21</v>
      </c>
      <c r="F149" s="6">
        <f t="shared" si="5"/>
        <v>49.38</v>
      </c>
      <c r="G149" s="1" t="s">
        <v>13</v>
      </c>
      <c r="H149" s="1" t="s">
        <v>206</v>
      </c>
      <c r="I149" s="2">
        <v>44682</v>
      </c>
      <c r="J149" s="19" t="s">
        <v>207</v>
      </c>
      <c r="K149" s="2">
        <v>44932</v>
      </c>
      <c r="L149" s="2">
        <v>44957</v>
      </c>
      <c r="M149" s="1">
        <f t="shared" si="4"/>
        <v>275</v>
      </c>
    </row>
    <row r="150" spans="1:13" x14ac:dyDescent="0.35">
      <c r="A150" s="1" t="s">
        <v>10</v>
      </c>
      <c r="B150" s="1" t="s">
        <v>204</v>
      </c>
      <c r="C150" s="1" t="s">
        <v>208</v>
      </c>
      <c r="D150" s="6">
        <v>33.26</v>
      </c>
      <c r="E150" s="6">
        <v>15.12</v>
      </c>
      <c r="F150" s="6">
        <f t="shared" si="5"/>
        <v>48.379999999999995</v>
      </c>
      <c r="G150" s="1" t="s">
        <v>13</v>
      </c>
      <c r="H150" s="1" t="s">
        <v>206</v>
      </c>
      <c r="I150" s="2">
        <v>44682</v>
      </c>
      <c r="J150" s="19" t="s">
        <v>207</v>
      </c>
      <c r="K150" s="2">
        <v>44932</v>
      </c>
      <c r="L150" s="2">
        <v>44957</v>
      </c>
      <c r="M150" s="1">
        <f t="shared" si="4"/>
        <v>275</v>
      </c>
    </row>
    <row r="151" spans="1:13" x14ac:dyDescent="0.35">
      <c r="A151" s="1" t="s">
        <v>10</v>
      </c>
      <c r="B151" s="1" t="s">
        <v>204</v>
      </c>
      <c r="C151" s="1" t="s">
        <v>45</v>
      </c>
      <c r="D151" s="6">
        <v>20.16</v>
      </c>
      <c r="E151" s="6">
        <v>0.5</v>
      </c>
      <c r="F151" s="6">
        <f t="shared" si="5"/>
        <v>20.66</v>
      </c>
      <c r="G151" s="1" t="s">
        <v>43</v>
      </c>
      <c r="H151" s="1" t="s">
        <v>209</v>
      </c>
      <c r="I151" s="2">
        <v>41859</v>
      </c>
      <c r="J151" s="19" t="s">
        <v>207</v>
      </c>
      <c r="K151" s="2">
        <v>44932</v>
      </c>
      <c r="L151" s="2">
        <v>44957</v>
      </c>
      <c r="M151" s="1">
        <f t="shared" si="4"/>
        <v>3098</v>
      </c>
    </row>
    <row r="152" spans="1:13" x14ac:dyDescent="0.35">
      <c r="A152" s="1" t="s">
        <v>10</v>
      </c>
      <c r="B152" s="1" t="s">
        <v>204</v>
      </c>
      <c r="C152" s="1" t="s">
        <v>210</v>
      </c>
      <c r="D152" s="6">
        <v>20.61</v>
      </c>
      <c r="E152" s="6">
        <v>1.1599999999999999</v>
      </c>
      <c r="F152" s="6">
        <f t="shared" si="5"/>
        <v>21.77</v>
      </c>
      <c r="G152" s="1" t="s">
        <v>43</v>
      </c>
      <c r="H152" s="1" t="s">
        <v>209</v>
      </c>
      <c r="I152" s="2">
        <v>41859</v>
      </c>
      <c r="J152" s="19" t="s">
        <v>207</v>
      </c>
      <c r="K152" s="2">
        <v>44932</v>
      </c>
      <c r="L152" s="2">
        <v>44957</v>
      </c>
      <c r="M152" s="1">
        <f t="shared" si="4"/>
        <v>3098</v>
      </c>
    </row>
    <row r="153" spans="1:13" x14ac:dyDescent="0.35">
      <c r="A153" s="1" t="s">
        <v>10</v>
      </c>
      <c r="B153" s="1" t="s">
        <v>204</v>
      </c>
      <c r="C153" s="1" t="s">
        <v>49</v>
      </c>
      <c r="D153" s="6">
        <v>19.59</v>
      </c>
      <c r="E153" s="6">
        <v>1</v>
      </c>
      <c r="F153" s="6">
        <f t="shared" si="5"/>
        <v>20.59</v>
      </c>
      <c r="G153" s="1" t="s">
        <v>43</v>
      </c>
      <c r="H153" s="1" t="s">
        <v>209</v>
      </c>
      <c r="I153" s="2">
        <v>41859</v>
      </c>
      <c r="J153" s="19" t="s">
        <v>207</v>
      </c>
      <c r="K153" s="2">
        <v>44932</v>
      </c>
      <c r="L153" s="2">
        <v>44957</v>
      </c>
      <c r="M153" s="1">
        <f t="shared" si="4"/>
        <v>3098</v>
      </c>
    </row>
    <row r="154" spans="1:13" x14ac:dyDescent="0.35">
      <c r="A154" s="1" t="s">
        <v>10</v>
      </c>
      <c r="B154" s="1" t="s">
        <v>204</v>
      </c>
      <c r="C154" s="1" t="s">
        <v>51</v>
      </c>
      <c r="D154" s="6">
        <v>16.850000000000001</v>
      </c>
      <c r="E154" s="6">
        <v>0</v>
      </c>
      <c r="F154" s="6">
        <f t="shared" si="5"/>
        <v>16.850000000000001</v>
      </c>
      <c r="G154" s="1" t="s">
        <v>43</v>
      </c>
      <c r="H154" s="1" t="s">
        <v>209</v>
      </c>
      <c r="I154" s="2">
        <v>41859</v>
      </c>
      <c r="J154" s="19" t="s">
        <v>207</v>
      </c>
      <c r="K154" s="2">
        <v>44932</v>
      </c>
      <c r="L154" s="2">
        <v>44957</v>
      </c>
      <c r="M154" s="1">
        <f t="shared" si="4"/>
        <v>3098</v>
      </c>
    </row>
    <row r="155" spans="1:13" x14ac:dyDescent="0.35">
      <c r="A155" s="1" t="s">
        <v>10</v>
      </c>
      <c r="B155" s="1" t="s">
        <v>204</v>
      </c>
      <c r="C155" s="1" t="s">
        <v>211</v>
      </c>
      <c r="D155" s="6">
        <v>17.2</v>
      </c>
      <c r="E155" s="6">
        <v>0</v>
      </c>
      <c r="F155" s="6">
        <f t="shared" si="5"/>
        <v>17.2</v>
      </c>
      <c r="G155" s="1" t="s">
        <v>43</v>
      </c>
      <c r="H155" s="1" t="s">
        <v>209</v>
      </c>
      <c r="I155" s="2">
        <v>41859</v>
      </c>
      <c r="J155" s="19" t="s">
        <v>207</v>
      </c>
      <c r="K155" s="2">
        <v>44932</v>
      </c>
      <c r="L155" s="2">
        <v>44957</v>
      </c>
      <c r="M155" s="1">
        <f t="shared" si="4"/>
        <v>3098</v>
      </c>
    </row>
    <row r="156" spans="1:13" x14ac:dyDescent="0.35">
      <c r="A156" s="1" t="s">
        <v>10</v>
      </c>
      <c r="B156" s="1" t="s">
        <v>204</v>
      </c>
      <c r="C156" s="1" t="s">
        <v>212</v>
      </c>
      <c r="D156" s="6">
        <v>16.32</v>
      </c>
      <c r="E156" s="6">
        <v>1.54</v>
      </c>
      <c r="F156" s="6">
        <f t="shared" si="5"/>
        <v>17.86</v>
      </c>
      <c r="G156" s="1" t="s">
        <v>43</v>
      </c>
      <c r="H156" s="1" t="s">
        <v>209</v>
      </c>
      <c r="I156" s="2">
        <v>41859</v>
      </c>
      <c r="J156" s="19" t="s">
        <v>207</v>
      </c>
      <c r="K156" s="2">
        <v>44932</v>
      </c>
      <c r="L156" s="2">
        <v>44957</v>
      </c>
      <c r="M156" s="1">
        <f t="shared" si="4"/>
        <v>3098</v>
      </c>
    </row>
    <row r="157" spans="1:13" x14ac:dyDescent="0.35">
      <c r="A157" s="1" t="s">
        <v>10</v>
      </c>
      <c r="B157" s="1" t="s">
        <v>204</v>
      </c>
      <c r="C157" s="1" t="s">
        <v>213</v>
      </c>
      <c r="D157" s="6">
        <v>20.79</v>
      </c>
      <c r="E157" s="6">
        <v>1.54</v>
      </c>
      <c r="F157" s="6">
        <f t="shared" si="5"/>
        <v>22.33</v>
      </c>
      <c r="G157" s="1" t="s">
        <v>43</v>
      </c>
      <c r="H157" s="1" t="s">
        <v>209</v>
      </c>
      <c r="I157" s="2">
        <v>41859</v>
      </c>
      <c r="J157" s="19" t="s">
        <v>207</v>
      </c>
      <c r="K157" s="2">
        <v>44932</v>
      </c>
      <c r="L157" s="2">
        <v>44957</v>
      </c>
      <c r="M157" s="1">
        <f t="shared" si="4"/>
        <v>3098</v>
      </c>
    </row>
    <row r="158" spans="1:13" x14ac:dyDescent="0.35">
      <c r="A158" s="1" t="s">
        <v>10</v>
      </c>
      <c r="B158" s="1" t="s">
        <v>204</v>
      </c>
      <c r="C158" s="1" t="s">
        <v>214</v>
      </c>
      <c r="D158" s="6">
        <v>12.36</v>
      </c>
      <c r="E158" s="6">
        <v>0.69</v>
      </c>
      <c r="F158" s="6">
        <f t="shared" si="5"/>
        <v>13.049999999999999</v>
      </c>
      <c r="G158" s="1" t="s">
        <v>43</v>
      </c>
      <c r="H158" s="1" t="s">
        <v>209</v>
      </c>
      <c r="I158" s="2">
        <v>41859</v>
      </c>
      <c r="J158" s="19" t="s">
        <v>207</v>
      </c>
      <c r="K158" s="2">
        <v>44932</v>
      </c>
      <c r="L158" s="2">
        <v>44957</v>
      </c>
      <c r="M158" s="1">
        <f t="shared" si="4"/>
        <v>3098</v>
      </c>
    </row>
    <row r="159" spans="1:13" x14ac:dyDescent="0.35">
      <c r="A159" s="1" t="s">
        <v>10</v>
      </c>
      <c r="B159" s="1" t="s">
        <v>204</v>
      </c>
      <c r="C159" s="1" t="s">
        <v>215</v>
      </c>
      <c r="D159" s="6">
        <v>15.59</v>
      </c>
      <c r="E159" s="6">
        <v>0</v>
      </c>
      <c r="F159" s="6">
        <f t="shared" si="5"/>
        <v>15.59</v>
      </c>
      <c r="G159" s="1" t="s">
        <v>43</v>
      </c>
      <c r="H159" s="1" t="s">
        <v>209</v>
      </c>
      <c r="I159" s="2">
        <v>41859</v>
      </c>
      <c r="J159" s="19" t="s">
        <v>207</v>
      </c>
      <c r="K159" s="2">
        <v>44932</v>
      </c>
      <c r="L159" s="2">
        <v>44957</v>
      </c>
      <c r="M159" s="1">
        <f t="shared" si="4"/>
        <v>3098</v>
      </c>
    </row>
    <row r="160" spans="1:13" x14ac:dyDescent="0.35">
      <c r="A160" s="1" t="s">
        <v>10</v>
      </c>
      <c r="B160" s="1" t="s">
        <v>204</v>
      </c>
      <c r="C160" s="1" t="s">
        <v>216</v>
      </c>
      <c r="D160" s="6">
        <v>21.55</v>
      </c>
      <c r="E160" s="6">
        <v>1.39</v>
      </c>
      <c r="F160" s="6">
        <f t="shared" si="5"/>
        <v>22.94</v>
      </c>
      <c r="G160" s="1" t="s">
        <v>43</v>
      </c>
      <c r="H160" s="1" t="s">
        <v>209</v>
      </c>
      <c r="I160" s="2">
        <v>41859</v>
      </c>
      <c r="J160" s="19" t="s">
        <v>207</v>
      </c>
      <c r="K160" s="2">
        <v>44932</v>
      </c>
      <c r="L160" s="2">
        <v>44957</v>
      </c>
      <c r="M160" s="1">
        <f t="shared" si="4"/>
        <v>3098</v>
      </c>
    </row>
    <row r="161" spans="1:13" x14ac:dyDescent="0.35">
      <c r="A161" s="1" t="s">
        <v>10</v>
      </c>
      <c r="B161" s="1" t="s">
        <v>204</v>
      </c>
      <c r="C161" s="1" t="s">
        <v>217</v>
      </c>
      <c r="D161" s="6">
        <v>13.39</v>
      </c>
      <c r="E161" s="6">
        <v>1.62</v>
      </c>
      <c r="F161" s="6">
        <f t="shared" si="5"/>
        <v>15.010000000000002</v>
      </c>
      <c r="G161" s="1" t="s">
        <v>43</v>
      </c>
      <c r="H161" s="1" t="s">
        <v>209</v>
      </c>
      <c r="I161" s="2">
        <v>41859</v>
      </c>
      <c r="J161" s="19" t="s">
        <v>207</v>
      </c>
      <c r="K161" s="2">
        <v>44932</v>
      </c>
      <c r="L161" s="2">
        <v>44957</v>
      </c>
      <c r="M161" s="1">
        <f t="shared" si="4"/>
        <v>3098</v>
      </c>
    </row>
    <row r="162" spans="1:13" x14ac:dyDescent="0.35">
      <c r="A162" s="1" t="s">
        <v>10</v>
      </c>
      <c r="B162" s="1" t="s">
        <v>204</v>
      </c>
      <c r="C162" s="1" t="s">
        <v>57</v>
      </c>
      <c r="D162" s="6">
        <v>14.88</v>
      </c>
      <c r="E162" s="6">
        <v>1.51</v>
      </c>
      <c r="F162" s="6">
        <f t="shared" si="5"/>
        <v>16.39</v>
      </c>
      <c r="G162" s="1" t="s">
        <v>43</v>
      </c>
      <c r="H162" s="1" t="s">
        <v>209</v>
      </c>
      <c r="I162" s="2">
        <v>41859</v>
      </c>
      <c r="J162" s="19" t="s">
        <v>207</v>
      </c>
      <c r="K162" s="2">
        <v>44932</v>
      </c>
      <c r="L162" s="2">
        <v>44957</v>
      </c>
      <c r="M162" s="1">
        <f t="shared" si="4"/>
        <v>3098</v>
      </c>
    </row>
    <row r="163" spans="1:13" x14ac:dyDescent="0.35">
      <c r="A163" s="1" t="s">
        <v>10</v>
      </c>
      <c r="B163" s="1" t="s">
        <v>204</v>
      </c>
      <c r="C163" s="1" t="s">
        <v>59</v>
      </c>
      <c r="D163" s="6">
        <v>19.21</v>
      </c>
      <c r="E163" s="6">
        <v>1.77</v>
      </c>
      <c r="F163" s="6">
        <f t="shared" si="5"/>
        <v>20.98</v>
      </c>
      <c r="G163" s="1" t="s">
        <v>43</v>
      </c>
      <c r="H163" s="1" t="s">
        <v>209</v>
      </c>
      <c r="I163" s="2">
        <v>41859</v>
      </c>
      <c r="J163" s="19" t="s">
        <v>207</v>
      </c>
      <c r="K163" s="2">
        <v>44932</v>
      </c>
      <c r="L163" s="2">
        <v>44957</v>
      </c>
      <c r="M163" s="1">
        <f t="shared" si="4"/>
        <v>3098</v>
      </c>
    </row>
    <row r="164" spans="1:13" x14ac:dyDescent="0.35">
      <c r="A164" s="1" t="s">
        <v>10</v>
      </c>
      <c r="B164" s="1" t="s">
        <v>204</v>
      </c>
      <c r="C164" s="1" t="s">
        <v>61</v>
      </c>
      <c r="D164" s="6">
        <v>15.26</v>
      </c>
      <c r="E164" s="6">
        <v>0.8</v>
      </c>
      <c r="F164" s="6">
        <f t="shared" si="5"/>
        <v>16.059999999999999</v>
      </c>
      <c r="G164" s="1" t="s">
        <v>43</v>
      </c>
      <c r="H164" s="1" t="s">
        <v>209</v>
      </c>
      <c r="I164" s="2">
        <v>41859</v>
      </c>
      <c r="J164" s="19" t="s">
        <v>207</v>
      </c>
      <c r="K164" s="2">
        <v>44932</v>
      </c>
      <c r="L164" s="2">
        <v>44957</v>
      </c>
      <c r="M164" s="1">
        <f t="shared" si="4"/>
        <v>3098</v>
      </c>
    </row>
    <row r="165" spans="1:13" x14ac:dyDescent="0.35">
      <c r="A165" s="1" t="s">
        <v>10</v>
      </c>
      <c r="B165" s="1" t="s">
        <v>204</v>
      </c>
      <c r="C165" s="1" t="s">
        <v>218</v>
      </c>
      <c r="D165" s="6">
        <v>15.29</v>
      </c>
      <c r="E165" s="6">
        <v>2.27</v>
      </c>
      <c r="F165" s="6">
        <f t="shared" si="5"/>
        <v>17.559999999999999</v>
      </c>
      <c r="G165" s="1" t="s">
        <v>43</v>
      </c>
      <c r="H165" s="1" t="s">
        <v>209</v>
      </c>
      <c r="I165" s="2">
        <v>41859</v>
      </c>
      <c r="J165" s="19" t="s">
        <v>207</v>
      </c>
      <c r="K165" s="2">
        <v>44932</v>
      </c>
      <c r="L165" s="2">
        <v>44957</v>
      </c>
      <c r="M165" s="1">
        <f t="shared" si="4"/>
        <v>3098</v>
      </c>
    </row>
    <row r="166" spans="1:13" x14ac:dyDescent="0.35">
      <c r="A166" s="1" t="s">
        <v>10</v>
      </c>
      <c r="B166" s="1" t="s">
        <v>204</v>
      </c>
      <c r="C166" s="1" t="s">
        <v>67</v>
      </c>
      <c r="D166" s="6">
        <v>20.64</v>
      </c>
      <c r="E166" s="6">
        <v>0</v>
      </c>
      <c r="F166" s="6">
        <f t="shared" si="5"/>
        <v>20.64</v>
      </c>
      <c r="G166" s="1" t="s">
        <v>43</v>
      </c>
      <c r="H166" s="1" t="s">
        <v>209</v>
      </c>
      <c r="I166" s="2">
        <v>41859</v>
      </c>
      <c r="J166" s="19" t="s">
        <v>207</v>
      </c>
      <c r="K166" s="2">
        <v>44932</v>
      </c>
      <c r="L166" s="2">
        <v>44957</v>
      </c>
      <c r="M166" s="1">
        <f t="shared" si="4"/>
        <v>3098</v>
      </c>
    </row>
    <row r="167" spans="1:13" x14ac:dyDescent="0.35">
      <c r="A167" s="1" t="s">
        <v>10</v>
      </c>
      <c r="B167" s="1" t="s">
        <v>204</v>
      </c>
      <c r="C167" s="1" t="s">
        <v>219</v>
      </c>
      <c r="D167" s="6">
        <v>14.13</v>
      </c>
      <c r="E167" s="6">
        <v>0</v>
      </c>
      <c r="F167" s="6">
        <f t="shared" si="5"/>
        <v>14.13</v>
      </c>
      <c r="G167" s="1" t="s">
        <v>43</v>
      </c>
      <c r="H167" s="1" t="s">
        <v>209</v>
      </c>
      <c r="I167" s="2">
        <v>41859</v>
      </c>
      <c r="J167" s="19" t="s">
        <v>207</v>
      </c>
      <c r="K167" s="2">
        <v>44932</v>
      </c>
      <c r="L167" s="2">
        <v>44957</v>
      </c>
      <c r="M167" s="1">
        <f t="shared" si="4"/>
        <v>3098</v>
      </c>
    </row>
    <row r="168" spans="1:13" x14ac:dyDescent="0.35">
      <c r="A168" s="1" t="s">
        <v>10</v>
      </c>
      <c r="B168" s="1" t="s">
        <v>204</v>
      </c>
      <c r="C168" s="1" t="s">
        <v>34</v>
      </c>
      <c r="D168" s="6">
        <v>19.739999999999998</v>
      </c>
      <c r="E168" s="6">
        <v>1.57</v>
      </c>
      <c r="F168" s="6">
        <f t="shared" si="5"/>
        <v>21.31</v>
      </c>
      <c r="G168" s="1" t="s">
        <v>43</v>
      </c>
      <c r="H168" s="1" t="s">
        <v>209</v>
      </c>
      <c r="I168" s="2">
        <v>41859</v>
      </c>
      <c r="J168" s="19" t="s">
        <v>207</v>
      </c>
      <c r="K168" s="2">
        <v>44932</v>
      </c>
      <c r="L168" s="2">
        <v>44957</v>
      </c>
      <c r="M168" s="1">
        <f t="shared" si="4"/>
        <v>3098</v>
      </c>
    </row>
    <row r="169" spans="1:13" x14ac:dyDescent="0.35">
      <c r="A169" s="1" t="s">
        <v>10</v>
      </c>
      <c r="B169" s="1" t="s">
        <v>204</v>
      </c>
      <c r="C169" s="1" t="s">
        <v>220</v>
      </c>
      <c r="D169" s="6">
        <v>16.22</v>
      </c>
      <c r="E169" s="6">
        <v>0.97</v>
      </c>
      <c r="F169" s="6">
        <f t="shared" si="5"/>
        <v>17.189999999999998</v>
      </c>
      <c r="G169" s="1" t="s">
        <v>43</v>
      </c>
      <c r="H169" s="1" t="s">
        <v>209</v>
      </c>
      <c r="I169" s="2">
        <v>41859</v>
      </c>
      <c r="J169" s="19" t="s">
        <v>207</v>
      </c>
      <c r="K169" s="2">
        <v>44932</v>
      </c>
      <c r="L169" s="2">
        <v>44957</v>
      </c>
      <c r="M169" s="1">
        <f t="shared" si="4"/>
        <v>3098</v>
      </c>
    </row>
    <row r="170" spans="1:13" x14ac:dyDescent="0.35">
      <c r="A170" s="1" t="s">
        <v>10</v>
      </c>
      <c r="B170" s="1" t="s">
        <v>204</v>
      </c>
      <c r="C170" s="1" t="s">
        <v>221</v>
      </c>
      <c r="D170" s="6">
        <v>15.21</v>
      </c>
      <c r="E170" s="6">
        <v>0.97</v>
      </c>
      <c r="F170" s="6">
        <f t="shared" si="5"/>
        <v>16.18</v>
      </c>
      <c r="G170" s="1" t="s">
        <v>43</v>
      </c>
      <c r="H170" s="1" t="s">
        <v>209</v>
      </c>
      <c r="I170" s="2">
        <v>41859</v>
      </c>
      <c r="J170" s="19" t="s">
        <v>207</v>
      </c>
      <c r="K170" s="2">
        <v>44932</v>
      </c>
      <c r="L170" s="2">
        <v>44957</v>
      </c>
      <c r="M170" s="1">
        <f t="shared" si="4"/>
        <v>3098</v>
      </c>
    </row>
    <row r="171" spans="1:13" x14ac:dyDescent="0.35">
      <c r="A171" s="1" t="s">
        <v>10</v>
      </c>
      <c r="B171" s="1" t="s">
        <v>204</v>
      </c>
      <c r="C171" s="1" t="s">
        <v>222</v>
      </c>
      <c r="D171" s="6">
        <v>21.48</v>
      </c>
      <c r="E171" s="6">
        <v>0</v>
      </c>
      <c r="F171" s="6">
        <f t="shared" si="5"/>
        <v>21.48</v>
      </c>
      <c r="G171" s="1" t="s">
        <v>43</v>
      </c>
      <c r="H171" s="1" t="s">
        <v>209</v>
      </c>
      <c r="I171" s="2">
        <v>41859</v>
      </c>
      <c r="J171" s="19" t="s">
        <v>207</v>
      </c>
      <c r="K171" s="2">
        <v>44932</v>
      </c>
      <c r="L171" s="2">
        <v>44957</v>
      </c>
      <c r="M171" s="1">
        <f t="shared" si="4"/>
        <v>3098</v>
      </c>
    </row>
    <row r="172" spans="1:13" x14ac:dyDescent="0.35">
      <c r="A172" s="1" t="s">
        <v>10</v>
      </c>
      <c r="B172" s="1" t="s">
        <v>204</v>
      </c>
      <c r="C172" s="1" t="s">
        <v>74</v>
      </c>
      <c r="D172" s="6">
        <v>16.3</v>
      </c>
      <c r="E172" s="6">
        <v>0</v>
      </c>
      <c r="F172" s="6">
        <f t="shared" si="5"/>
        <v>16.3</v>
      </c>
      <c r="G172" s="1" t="s">
        <v>43</v>
      </c>
      <c r="H172" s="1" t="s">
        <v>209</v>
      </c>
      <c r="I172" s="2">
        <v>41859</v>
      </c>
      <c r="J172" s="19" t="s">
        <v>207</v>
      </c>
      <c r="K172" s="2">
        <v>44932</v>
      </c>
      <c r="L172" s="2">
        <v>44957</v>
      </c>
      <c r="M172" s="1">
        <f t="shared" si="4"/>
        <v>3098</v>
      </c>
    </row>
    <row r="173" spans="1:13" x14ac:dyDescent="0.35">
      <c r="A173" s="1" t="s">
        <v>10</v>
      </c>
      <c r="B173" s="1" t="s">
        <v>204</v>
      </c>
      <c r="C173" s="1" t="s">
        <v>76</v>
      </c>
      <c r="D173" s="6">
        <v>22.5</v>
      </c>
      <c r="E173" s="6">
        <v>1.05</v>
      </c>
      <c r="F173" s="6">
        <f t="shared" si="5"/>
        <v>23.55</v>
      </c>
      <c r="G173" s="1" t="s">
        <v>43</v>
      </c>
      <c r="H173" s="1" t="s">
        <v>209</v>
      </c>
      <c r="I173" s="2">
        <v>41859</v>
      </c>
      <c r="J173" s="19" t="s">
        <v>207</v>
      </c>
      <c r="K173" s="2">
        <v>44932</v>
      </c>
      <c r="L173" s="2">
        <v>44957</v>
      </c>
      <c r="M173" s="1">
        <f t="shared" si="4"/>
        <v>3098</v>
      </c>
    </row>
    <row r="178" spans="2:2" x14ac:dyDescent="0.35">
      <c r="B178" s="1" t="s">
        <v>235</v>
      </c>
    </row>
  </sheetData>
  <phoneticPr fontId="2" type="noConversion"/>
  <hyperlinks>
    <hyperlink ref="J2:J33" r:id="rId1" display="VA20230178 " xr:uid="{A1375227-7839-43C5-A618-8FE3FB77B1DB}"/>
    <hyperlink ref="J34" r:id="rId2" xr:uid="{A7485025-E579-4AAD-8073-C39F5CEB9E55}"/>
    <hyperlink ref="J111" r:id="rId3" xr:uid="{7AA0C9E7-8EC9-497C-95FF-66F20585B0CE}"/>
    <hyperlink ref="J149" r:id="rId4" xr:uid="{B0702954-C1D5-45F3-9F66-2092E75ED5CC}"/>
    <hyperlink ref="J35" r:id="rId5" xr:uid="{3C0D8F6A-0A5B-4B8E-9266-E2DD035BD2BB}"/>
    <hyperlink ref="J36" r:id="rId6" xr:uid="{469AA0CE-75D2-47B9-AE73-A95CB8450BEC}"/>
    <hyperlink ref="J38" r:id="rId7" xr:uid="{B68A6B46-C4D0-4143-A35B-4F104E6DD607}"/>
    <hyperlink ref="J40" r:id="rId8" xr:uid="{7B8A4C63-A614-41D0-A1AF-F6628E647B90}"/>
    <hyperlink ref="J42" r:id="rId9" xr:uid="{572A7E56-4847-47FA-A65E-B356FC320E0E}"/>
    <hyperlink ref="J44" r:id="rId10" xr:uid="{9BFC28D1-5831-4463-9E41-62897572EB35}"/>
    <hyperlink ref="J37" r:id="rId11" xr:uid="{19F250F6-0692-4713-A6EA-981511AD1475}"/>
    <hyperlink ref="J39" r:id="rId12" xr:uid="{26F54962-5745-4628-BF4B-7CC54A344FA4}"/>
    <hyperlink ref="J41" r:id="rId13" xr:uid="{0145566A-F29B-4DDB-B806-A698A109A9BF}"/>
    <hyperlink ref="J43" r:id="rId14" xr:uid="{48F5FF3B-1943-45D2-A9C9-9F6464833CFD}"/>
    <hyperlink ref="J45" r:id="rId15" xr:uid="{33541879-5E47-40F7-97D7-B5CB554C9932}"/>
    <hyperlink ref="J46" r:id="rId16" xr:uid="{56ED498F-9F20-483B-B665-A7D281EDAF2C}"/>
    <hyperlink ref="J47" r:id="rId17" xr:uid="{7C2E7144-FB04-41AB-89B5-08747FCAF4F5}"/>
    <hyperlink ref="J48" r:id="rId18" xr:uid="{B2918FCD-A42D-46CE-B50B-27B6E692C2B7}"/>
    <hyperlink ref="J50" r:id="rId19" xr:uid="{5E0A47AD-28C2-4F03-A9D2-7BD918AE3ED0}"/>
    <hyperlink ref="J52" r:id="rId20" xr:uid="{FACDBBCA-DA5C-4E28-A416-326944A57CED}"/>
    <hyperlink ref="J49" r:id="rId21" xr:uid="{236CF836-DC35-4BC9-9E7D-279CD43B7D56}"/>
    <hyperlink ref="J51" r:id="rId22" xr:uid="{B0EA2FDC-14BC-484F-B3B3-2351C494117D}"/>
    <hyperlink ref="J53" r:id="rId23" xr:uid="{6250DE7C-1C25-4275-A347-E20115293B82}"/>
    <hyperlink ref="J54" r:id="rId24" xr:uid="{A549B9E8-8883-48E1-8215-8AEADE381D0A}"/>
    <hyperlink ref="J55" r:id="rId25" xr:uid="{FF34BFB0-32E9-4E2E-ABBC-BE061D034934}"/>
    <hyperlink ref="J57" r:id="rId26" xr:uid="{343459B0-A781-433F-9AD0-9E25136D9164}"/>
    <hyperlink ref="J59" r:id="rId27" xr:uid="{CA4807E2-B85A-46F3-B214-602A31B2C308}"/>
    <hyperlink ref="J61" r:id="rId28" xr:uid="{C9C4FA22-4984-4F13-9FE2-4DCF2C429A9F}"/>
    <hyperlink ref="J63" r:id="rId29" xr:uid="{2503B011-EA9C-46E8-9619-F053C784F660}"/>
    <hyperlink ref="J65" r:id="rId30" xr:uid="{E7FBE37D-2A43-43D0-BFD2-C836781FB5AE}"/>
    <hyperlink ref="J67" r:id="rId31" xr:uid="{B15E90D4-A442-46DC-B9BB-8CD6828A580D}"/>
    <hyperlink ref="J56" r:id="rId32" xr:uid="{33F0C7D4-DF4B-40BE-BA7E-9B086884DA46}"/>
    <hyperlink ref="J58" r:id="rId33" xr:uid="{E2AFBC27-0ACB-4630-95BC-73E41941AEC8}"/>
    <hyperlink ref="J60" r:id="rId34" xr:uid="{20812062-409C-476C-9A98-4C1218EE6D73}"/>
    <hyperlink ref="J62" r:id="rId35" xr:uid="{6EE8A5BD-8A31-4A00-89E9-08BEE14D8EC1}"/>
    <hyperlink ref="J64" r:id="rId36" xr:uid="{DFF00C1D-96BB-44CD-A4F3-F7E44DD84AC2}"/>
    <hyperlink ref="J66" r:id="rId37" xr:uid="{B6ABEDFF-4256-4E8B-91B8-2ED66C35716D}"/>
    <hyperlink ref="J68" r:id="rId38" xr:uid="{60EB550C-D69D-46CA-BF16-282B97ECD705}"/>
    <hyperlink ref="J69" r:id="rId39" xr:uid="{3F5D352F-90A0-44AD-BC0D-F369ECAA1EB3}"/>
    <hyperlink ref="J70" r:id="rId40" xr:uid="{398E396D-74CE-4DA3-B5B9-DCEACA0AF7AC}"/>
    <hyperlink ref="J72" r:id="rId41" xr:uid="{128B784D-267D-4221-AF9C-A7DB3D8A0460}"/>
    <hyperlink ref="J74" r:id="rId42" xr:uid="{DD5EE139-8A56-404F-B727-560C18C0B26B}"/>
    <hyperlink ref="J76" r:id="rId43" xr:uid="{F85CCCF1-0673-4965-A8D1-DEB6F8C975A1}"/>
    <hyperlink ref="J78" r:id="rId44" xr:uid="{EF0B4FB8-7456-40B2-890D-E6690C41F83B}"/>
    <hyperlink ref="J80" r:id="rId45" xr:uid="{09762B2F-7D7F-4717-B0CF-020E0F913A95}"/>
    <hyperlink ref="J82" r:id="rId46" xr:uid="{986E9A7D-0599-4925-AC42-0316B9162C96}"/>
    <hyperlink ref="J84" r:id="rId47" xr:uid="{56E50B0B-7E1C-431F-AEA9-1B19847E5600}"/>
    <hyperlink ref="J86" r:id="rId48" xr:uid="{3C81830D-BFDD-4BB5-AD8B-E239C6CBB210}"/>
    <hyperlink ref="J88" r:id="rId49" xr:uid="{FF1C7696-61C2-4264-BB15-D0953C29D95F}"/>
    <hyperlink ref="J90" r:id="rId50" xr:uid="{76C9BE90-ACD3-48CA-A1D3-47C0D6BA1C15}"/>
    <hyperlink ref="J92" r:id="rId51" xr:uid="{21774784-8D78-4D82-9C2F-4633F644E516}"/>
    <hyperlink ref="J94" r:id="rId52" xr:uid="{9B87B27A-16D5-4539-8E57-ADC2C0EFD8E3}"/>
    <hyperlink ref="J96" r:id="rId53" xr:uid="{B00E5DFE-1327-4B31-AC0B-DDF76D026A9B}"/>
    <hyperlink ref="J98" r:id="rId54" xr:uid="{F41CAB64-008F-467C-84F4-DFCCCBBAFB68}"/>
    <hyperlink ref="J100" r:id="rId55" xr:uid="{F1AC4307-7F0D-40AE-8DBC-AB895DB8A12A}"/>
    <hyperlink ref="J102" r:id="rId56" xr:uid="{2245900D-4F50-4902-A03D-F1EBFA0F136C}"/>
    <hyperlink ref="J104" r:id="rId57" xr:uid="{4882F5A6-5C4E-4257-9753-B75579DBDCE3}"/>
    <hyperlink ref="J106" r:id="rId58" xr:uid="{2DF6CEC3-7C00-461E-8638-196260061C25}"/>
    <hyperlink ref="J108" r:id="rId59" xr:uid="{8114ACD6-7ADB-4DE4-8D92-D5167A3D7E11}"/>
    <hyperlink ref="J110" r:id="rId60" xr:uid="{DC0C8570-7618-49A4-8D43-AFA43846770E}"/>
    <hyperlink ref="J71" r:id="rId61" xr:uid="{C483FC41-46A5-416C-B8A1-C40169C25C1E}"/>
    <hyperlink ref="J73" r:id="rId62" xr:uid="{1BC0E947-7B1D-4482-B0BB-08C50A8DC4CA}"/>
    <hyperlink ref="J75" r:id="rId63" xr:uid="{B3BA0EC6-1E42-4167-AE08-6FA30FF3E804}"/>
    <hyperlink ref="J77" r:id="rId64" xr:uid="{4FB8489C-D746-478D-A4CE-B7259AA07208}"/>
    <hyperlink ref="J79" r:id="rId65" xr:uid="{32948726-BBA4-4358-B717-4620C1BC8B89}"/>
    <hyperlink ref="J81" r:id="rId66" xr:uid="{77B6F456-AB0E-43AD-9826-5916C2C8BCF5}"/>
    <hyperlink ref="J83" r:id="rId67" xr:uid="{9D9DECB4-EF3E-4465-94CB-00562D46D272}"/>
    <hyperlink ref="J85" r:id="rId68" xr:uid="{964BC196-9439-4726-86DA-B64C1AD71A2E}"/>
    <hyperlink ref="J87" r:id="rId69" xr:uid="{1177D085-9362-45BD-AFB3-E651ADBD27CD}"/>
    <hyperlink ref="J89" r:id="rId70" xr:uid="{30058CD5-D5CE-43AB-9838-097AA44435A0}"/>
    <hyperlink ref="J91" r:id="rId71" xr:uid="{80B632C8-DEE4-4FB5-8943-3C4DAE51DCAF}"/>
    <hyperlink ref="J93" r:id="rId72" xr:uid="{AE7536EB-4268-4BE0-B392-8033931C8ABD}"/>
    <hyperlink ref="J95" r:id="rId73" xr:uid="{EF8220F9-102D-4F41-A493-0696B3F37CA9}"/>
    <hyperlink ref="J97" r:id="rId74" xr:uid="{A17E1B79-0B90-4437-A193-F905199EA460}"/>
    <hyperlink ref="J99" r:id="rId75" xr:uid="{E4638897-3E80-47DE-A17B-728141D97D58}"/>
    <hyperlink ref="J101" r:id="rId76" xr:uid="{5C32B522-6B6E-4A31-B144-84D8EA06A775}"/>
    <hyperlink ref="J103" r:id="rId77" xr:uid="{0F345E03-A45D-46DC-820F-24CFED14D5D8}"/>
    <hyperlink ref="J105" r:id="rId78" xr:uid="{3B404F35-5168-4031-A25F-2CF5CDF102D7}"/>
    <hyperlink ref="J107" r:id="rId79" xr:uid="{8DB06495-7519-4C3A-9C09-34D3596145FD}"/>
    <hyperlink ref="J109" r:id="rId80" xr:uid="{F6994EF4-BF40-438B-99A6-7F3C6ECD5E03}"/>
    <hyperlink ref="J112" r:id="rId81" xr:uid="{EE820468-F25F-4F21-8726-6950D89AD9BA}"/>
    <hyperlink ref="J113" r:id="rId82" xr:uid="{8BBD407E-3DCE-4B42-8720-9347502E9A0B}"/>
    <hyperlink ref="J115" r:id="rId83" xr:uid="{90380892-3DA8-4CDF-9AB6-881130D2EB27}"/>
    <hyperlink ref="J117" r:id="rId84" xr:uid="{7E562833-A692-47A2-9AF0-D1222AC06C6A}"/>
    <hyperlink ref="J119" r:id="rId85" xr:uid="{69C40981-40B2-497D-A06B-AFCDC2542047}"/>
    <hyperlink ref="J121" r:id="rId86" xr:uid="{7DE7B950-08C9-48C5-BB7C-69681041D600}"/>
    <hyperlink ref="J123" r:id="rId87" xr:uid="{125395AA-D0B1-4512-B1EB-CE5DD5E3591B}"/>
    <hyperlink ref="J125" r:id="rId88" xr:uid="{FB03B340-5277-4D06-ABB0-D08B14A11ABB}"/>
    <hyperlink ref="J127" r:id="rId89" xr:uid="{CFD91FE5-3624-465E-ABC7-C1DD53CE9571}"/>
    <hyperlink ref="J129" r:id="rId90" xr:uid="{28445F7F-DAE0-4897-94B7-617E13372D08}"/>
    <hyperlink ref="J131" r:id="rId91" xr:uid="{34222707-43B9-4499-953E-C6C065EFC232}"/>
    <hyperlink ref="J133" r:id="rId92" xr:uid="{DDF36827-6AFA-42F8-8B5D-40EF7AAD2861}"/>
    <hyperlink ref="J135" r:id="rId93" xr:uid="{0E29C8D1-AE90-4271-96D0-9A05B1B70137}"/>
    <hyperlink ref="J137" r:id="rId94" xr:uid="{A26EF057-FF20-4451-9E62-5E6EFAF46B30}"/>
    <hyperlink ref="J139" r:id="rId95" xr:uid="{6AAF3A8C-922E-4F51-ABB7-43C7F507C4A6}"/>
    <hyperlink ref="J141" r:id="rId96" xr:uid="{3E5D6481-23F7-440A-9562-E94A502F3006}"/>
    <hyperlink ref="J143" r:id="rId97" xr:uid="{B6E26663-DBBB-4774-9A17-4B87CB4F9881}"/>
    <hyperlink ref="J145" r:id="rId98" xr:uid="{86F3079D-9F72-49AE-A1C0-788C58E562D0}"/>
    <hyperlink ref="J147" r:id="rId99" xr:uid="{4B49E4D2-6BB2-4B1C-B589-E8636862138E}"/>
    <hyperlink ref="J114" r:id="rId100" xr:uid="{0567CA9F-AACF-4B91-B27E-9CA98DCAEFF5}"/>
    <hyperlink ref="J116" r:id="rId101" xr:uid="{211444C9-571A-4E01-9AC4-CEFBE8735FDB}"/>
    <hyperlink ref="J118" r:id="rId102" xr:uid="{A2DA769C-F518-4A2F-A90A-AD805A6E8A02}"/>
    <hyperlink ref="J120" r:id="rId103" xr:uid="{08F34DE3-C10E-4CB6-AEEE-E6EF33B04259}"/>
    <hyperlink ref="J122" r:id="rId104" xr:uid="{6FACA86E-CB1A-4192-AE2F-BC5C5360D6E8}"/>
    <hyperlink ref="J124" r:id="rId105" xr:uid="{9D2C8C7D-6EDD-4EAC-A7B3-6AC1CF138141}"/>
    <hyperlink ref="J126" r:id="rId106" xr:uid="{3A6E8F6E-7E05-4C37-A74F-E1EB25C4D44E}"/>
    <hyperlink ref="J128" r:id="rId107" xr:uid="{544D2215-EC13-4991-95E1-49683AD6108D}"/>
    <hyperlink ref="J130" r:id="rId108" xr:uid="{E0399FEC-2A0E-4BC2-B398-84ECAE017189}"/>
    <hyperlink ref="J132" r:id="rId109" xr:uid="{6CD53C3F-3D85-4308-B300-8E121CCC8F28}"/>
    <hyperlink ref="J134" r:id="rId110" xr:uid="{E2369DBC-3454-467F-B464-82F02D3E31D2}"/>
    <hyperlink ref="J136" r:id="rId111" xr:uid="{84DD3D24-D854-4435-BBCB-4B4B2569EC49}"/>
    <hyperlink ref="J138" r:id="rId112" xr:uid="{7C5E8668-57DB-4AF4-BD38-22F2E21F76B4}"/>
    <hyperlink ref="J140" r:id="rId113" xr:uid="{8DEE82B4-8232-4435-B921-5BA7A7FBD300}"/>
    <hyperlink ref="J142" r:id="rId114" xr:uid="{2C2E2B5E-408C-458B-9D53-C53E95B1421C}"/>
    <hyperlink ref="J144" r:id="rId115" xr:uid="{C360F420-0DE4-4961-9403-C14FC9333A65}"/>
    <hyperlink ref="J146" r:id="rId116" xr:uid="{F1352B8A-4098-40F6-8158-70ADA37C5D7E}"/>
    <hyperlink ref="J148" r:id="rId117" xr:uid="{EF824B02-7BC5-44BB-AC8D-D3739834221B}"/>
    <hyperlink ref="J150" r:id="rId118" xr:uid="{05113507-C457-4A5D-8516-F6D5B70D09DA}"/>
    <hyperlink ref="J151" r:id="rId119" xr:uid="{730C3BD0-566B-4232-B501-E3C47F0B8437}"/>
    <hyperlink ref="J153" r:id="rId120" xr:uid="{6207C047-5B07-40D5-A451-177362C5C72C}"/>
    <hyperlink ref="J155" r:id="rId121" xr:uid="{30A53F84-F642-4F77-944A-129722A61B4A}"/>
    <hyperlink ref="J157" r:id="rId122" xr:uid="{AA5D7ED9-28A7-429E-B174-6C7247ADCEC1}"/>
    <hyperlink ref="J159" r:id="rId123" xr:uid="{C77A085F-8D69-4475-A6FD-F7D77350CE30}"/>
    <hyperlink ref="J161" r:id="rId124" xr:uid="{3AF6C008-544D-467F-ADB7-CF830217570A}"/>
    <hyperlink ref="J163" r:id="rId125" xr:uid="{37E7EAA6-AC8E-4C91-AF88-64850A1D76A4}"/>
    <hyperlink ref="J165" r:id="rId126" xr:uid="{D1287446-AAC3-45AA-9F9E-60544E99B21E}"/>
    <hyperlink ref="J167" r:id="rId127" xr:uid="{92C4A6F8-CBF2-4836-8D45-E98E345BF7D0}"/>
    <hyperlink ref="J169" r:id="rId128" xr:uid="{520EDE99-59E3-44DB-A6F8-379ABFB9283B}"/>
    <hyperlink ref="J171" r:id="rId129" xr:uid="{2C82321A-44C7-4BE0-B306-6FC6499C89F6}"/>
    <hyperlink ref="J173" r:id="rId130" xr:uid="{79187D94-8F64-465C-8DA6-FDA29E5ED79A}"/>
    <hyperlink ref="J152" r:id="rId131" xr:uid="{3FC6EC96-9D3C-40B7-8B3A-2AA60367E396}"/>
    <hyperlink ref="J154" r:id="rId132" xr:uid="{257E9CF5-1EB6-498A-8B95-6F5AB9A211D8}"/>
    <hyperlink ref="J156" r:id="rId133" xr:uid="{C2AD6AB8-E69C-4606-A6C1-26C81ACB2E40}"/>
    <hyperlink ref="J158" r:id="rId134" xr:uid="{D1AA39FF-F898-47CB-ACAF-42A0560B2954}"/>
    <hyperlink ref="J160" r:id="rId135" xr:uid="{EF56B88C-920A-452C-A81F-4E30FAB12996}"/>
    <hyperlink ref="J162" r:id="rId136" xr:uid="{435A8B36-17BE-4C60-9C27-A7B6E950BC72}"/>
    <hyperlink ref="J164" r:id="rId137" xr:uid="{BE01C9FE-5E56-4267-8C3E-E949BCC945BA}"/>
    <hyperlink ref="J166" r:id="rId138" xr:uid="{4575C780-623F-4BD2-A3A1-B4FEBB51BC41}"/>
    <hyperlink ref="J168" r:id="rId139" xr:uid="{2157A1A9-4887-46A4-B527-99FBEF6E741B}"/>
    <hyperlink ref="J170" r:id="rId140" xr:uid="{399DACBD-D57E-4A1F-BF9F-92C0D52F38A7}"/>
    <hyperlink ref="J172" r:id="rId141" xr:uid="{085880D9-4CC8-4FF6-A601-A56D9554F208}"/>
  </hyperlinks>
  <printOptions gridLines="1"/>
  <pageMargins left="0.45" right="0.45" top="0.75" bottom="0.75" header="0.3" footer="0.3"/>
  <pageSetup scale="47" fitToHeight="4" orientation="portrait" horizontalDpi="1200" verticalDpi="1200" r:id="rId142"/>
  <headerFooter>
    <oddHeader xml:space="preserve">&amp;CDavis-Bacon Wage Determinations
Fairfax County, Virginia
2/9/23
</oddHeader>
    <oddFooter>&amp;CAccessed 1/31/23
on SAM.gov: https://tinyurl.com/y6z7j4db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EFB1-592F-48E3-817D-C0D927887869}">
  <sheetPr>
    <pageSetUpPr fitToPage="1"/>
  </sheetPr>
  <dimension ref="A1:J8"/>
  <sheetViews>
    <sheetView workbookViewId="0">
      <selection activeCell="B27" sqref="B27"/>
    </sheetView>
  </sheetViews>
  <sheetFormatPr defaultRowHeight="14.5" x14ac:dyDescent="0.35"/>
  <cols>
    <col min="2" max="2" width="16.81640625" customWidth="1"/>
    <col min="3" max="3" width="11.7265625" bestFit="1" customWidth="1"/>
    <col min="4" max="4" width="16.7265625" bestFit="1" customWidth="1"/>
    <col min="5" max="5" width="10.7265625" bestFit="1" customWidth="1"/>
    <col min="6" max="6" width="20" style="9" customWidth="1"/>
    <col min="7" max="7" width="16.1796875" style="15" customWidth="1"/>
    <col min="8" max="8" width="16.453125" style="15" customWidth="1"/>
    <col min="9" max="9" width="28.1796875" style="15" customWidth="1"/>
    <col min="10" max="10" width="38.81640625" bestFit="1" customWidth="1"/>
  </cols>
  <sheetData>
    <row r="1" spans="1:10" ht="58" x14ac:dyDescent="0.35">
      <c r="A1" s="3" t="s">
        <v>0</v>
      </c>
      <c r="B1" s="3" t="s">
        <v>1</v>
      </c>
      <c r="C1" s="3" t="s">
        <v>224</v>
      </c>
      <c r="D1" s="3" t="s">
        <v>248</v>
      </c>
      <c r="E1" s="3" t="s">
        <v>226</v>
      </c>
      <c r="F1" s="7" t="s">
        <v>247</v>
      </c>
      <c r="G1" s="13" t="s">
        <v>228</v>
      </c>
      <c r="H1" s="13" t="s">
        <v>229</v>
      </c>
      <c r="I1" s="13" t="s">
        <v>232</v>
      </c>
      <c r="J1" s="10" t="s">
        <v>227</v>
      </c>
    </row>
    <row r="2" spans="1:10" x14ac:dyDescent="0.35">
      <c r="A2" s="1" t="s">
        <v>10</v>
      </c>
      <c r="B2" s="1" t="s">
        <v>11</v>
      </c>
      <c r="C2" s="1">
        <v>14</v>
      </c>
      <c r="D2" s="1">
        <f>E2-C2</f>
        <v>18</v>
      </c>
      <c r="E2" s="1">
        <v>32</v>
      </c>
      <c r="F2" s="8">
        <f>C2/E2</f>
        <v>0.4375</v>
      </c>
      <c r="G2" s="14">
        <f>SUM('Data 2023'!M2:M15)/C2</f>
        <v>404.14285714285717</v>
      </c>
      <c r="H2" s="14">
        <f>SUM('Data 2023'!M16:M33)/D2</f>
        <v>2577</v>
      </c>
      <c r="I2" s="14">
        <f>SUM('Data 2023'!M2:M33)/E2</f>
        <v>1626.375</v>
      </c>
    </row>
    <row r="3" spans="1:10" x14ac:dyDescent="0.35">
      <c r="A3" s="1" t="s">
        <v>10</v>
      </c>
      <c r="B3" t="s">
        <v>78</v>
      </c>
      <c r="C3">
        <v>19</v>
      </c>
      <c r="D3">
        <f>110-53</f>
        <v>57</v>
      </c>
      <c r="E3">
        <f>C3+D3</f>
        <v>76</v>
      </c>
      <c r="F3" s="8">
        <f t="shared" ref="F3:F5" si="0">C3/E3</f>
        <v>0.25</v>
      </c>
      <c r="G3" s="14">
        <f>SUM('Data 2023'!M34:M52)/C3</f>
        <v>686.42105263157896</v>
      </c>
      <c r="H3" s="15">
        <f>SUM('Data 2023'!M53:M110)/D3</f>
        <v>8976.9122807017538</v>
      </c>
      <c r="I3" s="14">
        <f>SUM('Data 2023'!M34:M110)/E3</f>
        <v>6904.2894736842109</v>
      </c>
      <c r="J3" t="s">
        <v>230</v>
      </c>
    </row>
    <row r="4" spans="1:10" x14ac:dyDescent="0.35">
      <c r="A4" s="1" t="s">
        <v>10</v>
      </c>
      <c r="B4" t="s">
        <v>166</v>
      </c>
      <c r="C4">
        <v>5</v>
      </c>
      <c r="D4">
        <f>148-116</f>
        <v>32</v>
      </c>
      <c r="E4">
        <f>C4+D4</f>
        <v>37</v>
      </c>
      <c r="F4" s="8">
        <f t="shared" si="0"/>
        <v>0.13513513513513514</v>
      </c>
      <c r="G4" s="15">
        <f>SUM('Data 2023'!M111:M115)/C4</f>
        <v>663.2</v>
      </c>
      <c r="H4" s="15">
        <f>SUM('Data 2023'!M116:M148)/D4</f>
        <v>1726.3125</v>
      </c>
      <c r="I4" s="14">
        <f>SUM('Data 2023'!M111:M148)/E4</f>
        <v>1582.6486486486488</v>
      </c>
    </row>
    <row r="5" spans="1:10" x14ac:dyDescent="0.35">
      <c r="A5" s="1" t="s">
        <v>10</v>
      </c>
      <c r="B5" t="s">
        <v>223</v>
      </c>
      <c r="C5">
        <v>2</v>
      </c>
      <c r="D5">
        <v>22</v>
      </c>
      <c r="E5">
        <f>D5+C5</f>
        <v>24</v>
      </c>
      <c r="F5" s="8">
        <f t="shared" si="0"/>
        <v>8.3333333333333329E-2</v>
      </c>
      <c r="G5" s="15">
        <f>SUM('Data 2023'!M149:M150)/C5</f>
        <v>275</v>
      </c>
      <c r="H5" s="15">
        <f>SUM('Data 2023'!M151:M173)/D5</f>
        <v>3238.818181818182</v>
      </c>
      <c r="I5" s="14">
        <f>SUM('Data 2021'!M149:M173)/E5</f>
        <v>2415.6666666666665</v>
      </c>
      <c r="J5" t="s">
        <v>231</v>
      </c>
    </row>
    <row r="6" spans="1:10" x14ac:dyDescent="0.35">
      <c r="C6" s="10">
        <f>SUM(C2:C5)</f>
        <v>40</v>
      </c>
      <c r="D6" s="10">
        <f t="shared" ref="D6:E6" si="1">SUM(D2:D5)</f>
        <v>129</v>
      </c>
      <c r="E6" s="10">
        <f t="shared" si="1"/>
        <v>169</v>
      </c>
      <c r="F6" s="16">
        <f>C6/E6</f>
        <v>0.23668639053254437</v>
      </c>
      <c r="G6" s="17"/>
      <c r="H6" s="17"/>
      <c r="I6" s="18"/>
    </row>
    <row r="8" spans="1:10" x14ac:dyDescent="0.35">
      <c r="H8" s="15">
        <f>42/E6</f>
        <v>0.24852071005917159</v>
      </c>
    </row>
  </sheetData>
  <printOptions gridLines="1"/>
  <pageMargins left="0.7" right="0.7" top="0.75" bottom="0.75" header="0.3" footer="0.3"/>
  <pageSetup scale="66" orientation="landscape" horizontalDpi="1200" verticalDpi="1200" r:id="rId1"/>
  <headerFooter>
    <oddHeader>&amp;CAnalysis of U.S. DOL Davis-Bacon Wage Determinations
Fairfax County, Virginia
2/3/23</oddHeader>
    <oddFooter>&amp;CAccessed 1/31/23
on SAM.gov: https://tinyurl.com/y6z7j4db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813E0-ED25-4BD6-89FE-E75DEE725FE6}">
  <sheetPr>
    <pageSetUpPr fitToPage="1"/>
  </sheetPr>
  <dimension ref="A1:M173"/>
  <sheetViews>
    <sheetView topLeftCell="B1" workbookViewId="0">
      <selection activeCell="C31" sqref="C31"/>
    </sheetView>
  </sheetViews>
  <sheetFormatPr defaultColWidth="9.1796875" defaultRowHeight="14.5" x14ac:dyDescent="0.35"/>
  <cols>
    <col min="1" max="1" width="7.26953125" style="1" bestFit="1" customWidth="1"/>
    <col min="2" max="2" width="14.7265625" style="1" customWidth="1"/>
    <col min="3" max="3" width="51.26953125" style="1" bestFit="1" customWidth="1"/>
    <col min="4" max="4" width="12.81640625" style="6" customWidth="1"/>
    <col min="5" max="6" width="14" style="6" customWidth="1"/>
    <col min="7" max="7" width="8.453125" style="1" bestFit="1" customWidth="1"/>
    <col min="8" max="8" width="25.81640625" style="1" customWidth="1"/>
    <col min="9" max="9" width="11.1796875" style="1" bestFit="1" customWidth="1"/>
    <col min="10" max="10" width="11.7265625" style="1" bestFit="1" customWidth="1"/>
    <col min="11" max="11" width="8.81640625" style="1" bestFit="1" customWidth="1"/>
    <col min="12" max="12" width="10" style="1" hidden="1" customWidth="1"/>
    <col min="13" max="16384" width="9.1796875" style="1"/>
  </cols>
  <sheetData>
    <row r="1" spans="1:13" s="5" customFormat="1" ht="72.5" x14ac:dyDescent="0.3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233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12">
        <v>44287</v>
      </c>
      <c r="M1" s="11" t="s">
        <v>234</v>
      </c>
    </row>
    <row r="2" spans="1:13" x14ac:dyDescent="0.35">
      <c r="A2" s="1" t="s">
        <v>10</v>
      </c>
      <c r="B2" s="1" t="s">
        <v>11</v>
      </c>
      <c r="C2" s="1" t="s">
        <v>12</v>
      </c>
      <c r="D2" s="6">
        <v>38.01</v>
      </c>
      <c r="E2" s="6">
        <v>17.37</v>
      </c>
      <c r="F2" s="6">
        <f>SUM(D2:E2)</f>
        <v>55.379999999999995</v>
      </c>
      <c r="G2" s="1" t="s">
        <v>13</v>
      </c>
      <c r="H2" s="1" t="s">
        <v>14</v>
      </c>
      <c r="I2" s="2">
        <v>43922</v>
      </c>
      <c r="J2" s="1" t="s">
        <v>15</v>
      </c>
      <c r="K2" s="2">
        <v>44204</v>
      </c>
      <c r="L2" s="2">
        <v>44287</v>
      </c>
      <c r="M2" s="1">
        <f t="shared" ref="M2:M33" si="0">_xlfn.DAYS(L2,I2)</f>
        <v>365</v>
      </c>
    </row>
    <row r="3" spans="1:13" x14ac:dyDescent="0.35">
      <c r="A3" s="1" t="s">
        <v>10</v>
      </c>
      <c r="B3" s="1" t="s">
        <v>11</v>
      </c>
      <c r="C3" s="1" t="s">
        <v>16</v>
      </c>
      <c r="D3" s="6">
        <v>29.41</v>
      </c>
      <c r="E3" s="6">
        <v>8.18</v>
      </c>
      <c r="F3" s="6">
        <f t="shared" ref="F3:F66" si="1">SUM(D3:E3)</f>
        <v>37.590000000000003</v>
      </c>
      <c r="G3" s="1" t="s">
        <v>13</v>
      </c>
      <c r="H3" s="1" t="s">
        <v>17</v>
      </c>
      <c r="I3" s="2">
        <v>43922</v>
      </c>
      <c r="J3" s="1" t="s">
        <v>15</v>
      </c>
      <c r="K3" s="2">
        <v>44204</v>
      </c>
      <c r="L3" s="2">
        <v>44287</v>
      </c>
      <c r="M3" s="1">
        <f t="shared" si="0"/>
        <v>365</v>
      </c>
    </row>
    <row r="4" spans="1:13" x14ac:dyDescent="0.35">
      <c r="A4" s="1" t="s">
        <v>10</v>
      </c>
      <c r="B4" s="1" t="s">
        <v>11</v>
      </c>
      <c r="C4" s="1" t="s">
        <v>18</v>
      </c>
      <c r="D4" s="6">
        <v>32.72</v>
      </c>
      <c r="E4" s="6">
        <v>25.26</v>
      </c>
      <c r="F4" s="6">
        <f t="shared" si="1"/>
        <v>57.980000000000004</v>
      </c>
      <c r="G4" s="1" t="s">
        <v>13</v>
      </c>
      <c r="H4" s="1" t="s">
        <v>19</v>
      </c>
      <c r="I4" s="2">
        <v>42736</v>
      </c>
      <c r="J4" s="1" t="s">
        <v>15</v>
      </c>
      <c r="K4" s="2">
        <v>44204</v>
      </c>
      <c r="L4" s="2">
        <v>44287</v>
      </c>
      <c r="M4" s="1">
        <f t="shared" si="0"/>
        <v>1551</v>
      </c>
    </row>
    <row r="5" spans="1:13" x14ac:dyDescent="0.35">
      <c r="A5" s="1" t="s">
        <v>10</v>
      </c>
      <c r="B5" s="1" t="s">
        <v>11</v>
      </c>
      <c r="C5" s="1" t="s">
        <v>20</v>
      </c>
      <c r="D5" s="6">
        <v>24.94</v>
      </c>
      <c r="E5" s="6">
        <v>11.42</v>
      </c>
      <c r="F5" s="6">
        <f t="shared" si="1"/>
        <v>36.36</v>
      </c>
      <c r="G5" s="1" t="s">
        <v>13</v>
      </c>
      <c r="H5" s="1" t="s">
        <v>21</v>
      </c>
      <c r="I5" s="2">
        <v>43954</v>
      </c>
      <c r="J5" s="1" t="s">
        <v>15</v>
      </c>
      <c r="K5" s="2">
        <v>44204</v>
      </c>
      <c r="L5" s="2">
        <v>44287</v>
      </c>
      <c r="M5" s="1">
        <f t="shared" si="0"/>
        <v>333</v>
      </c>
    </row>
    <row r="6" spans="1:13" x14ac:dyDescent="0.35">
      <c r="A6" s="1" t="s">
        <v>10</v>
      </c>
      <c r="B6" s="1" t="s">
        <v>11</v>
      </c>
      <c r="C6" s="1" t="s">
        <v>22</v>
      </c>
      <c r="D6" s="6">
        <v>39.76</v>
      </c>
      <c r="E6" s="6">
        <v>18.88</v>
      </c>
      <c r="F6" s="6">
        <f t="shared" si="1"/>
        <v>58.64</v>
      </c>
      <c r="G6" s="1" t="s">
        <v>13</v>
      </c>
      <c r="H6" s="1" t="s">
        <v>23</v>
      </c>
      <c r="I6" s="2">
        <v>43954</v>
      </c>
      <c r="J6" s="1" t="s">
        <v>15</v>
      </c>
      <c r="K6" s="2">
        <v>44204</v>
      </c>
      <c r="L6" s="2">
        <v>44287</v>
      </c>
      <c r="M6" s="1">
        <f t="shared" si="0"/>
        <v>333</v>
      </c>
    </row>
    <row r="7" spans="1:13" x14ac:dyDescent="0.35">
      <c r="A7" s="1" t="s">
        <v>10</v>
      </c>
      <c r="B7" s="1" t="s">
        <v>11</v>
      </c>
      <c r="C7" s="1" t="s">
        <v>24</v>
      </c>
      <c r="D7" s="6">
        <v>30.12</v>
      </c>
      <c r="E7" s="6">
        <v>12.46</v>
      </c>
      <c r="F7" s="6">
        <f t="shared" si="1"/>
        <v>42.58</v>
      </c>
      <c r="G7" s="1" t="s">
        <v>13</v>
      </c>
      <c r="H7" s="1" t="s">
        <v>25</v>
      </c>
      <c r="I7" s="2">
        <v>43956</v>
      </c>
      <c r="J7" s="1" t="s">
        <v>15</v>
      </c>
      <c r="K7" s="2">
        <v>44204</v>
      </c>
      <c r="L7" s="2">
        <v>44287</v>
      </c>
      <c r="M7" s="1">
        <f t="shared" si="0"/>
        <v>331</v>
      </c>
    </row>
    <row r="8" spans="1:13" x14ac:dyDescent="0.35">
      <c r="A8" s="1" t="s">
        <v>10</v>
      </c>
      <c r="B8" s="1" t="s">
        <v>11</v>
      </c>
      <c r="C8" s="1" t="s">
        <v>26</v>
      </c>
      <c r="D8" s="6">
        <v>48</v>
      </c>
      <c r="E8" s="6">
        <v>20.23</v>
      </c>
      <c r="F8" s="6">
        <f t="shared" si="1"/>
        <v>68.23</v>
      </c>
      <c r="G8" s="1" t="s">
        <v>13</v>
      </c>
      <c r="H8" s="1" t="s">
        <v>27</v>
      </c>
      <c r="I8" s="2">
        <v>44137</v>
      </c>
      <c r="J8" s="1" t="s">
        <v>15</v>
      </c>
      <c r="K8" s="2">
        <v>44204</v>
      </c>
      <c r="L8" s="2">
        <v>44287</v>
      </c>
      <c r="M8" s="1">
        <f t="shared" si="0"/>
        <v>150</v>
      </c>
    </row>
    <row r="9" spans="1:13" x14ac:dyDescent="0.35">
      <c r="A9" s="1" t="s">
        <v>10</v>
      </c>
      <c r="B9" s="1" t="s">
        <v>11</v>
      </c>
      <c r="C9" s="1" t="s">
        <v>28</v>
      </c>
      <c r="D9" s="6">
        <v>33.5</v>
      </c>
      <c r="E9" s="6">
        <v>22.99</v>
      </c>
      <c r="F9" s="6">
        <f t="shared" si="1"/>
        <v>56.489999999999995</v>
      </c>
      <c r="G9" s="1" t="s">
        <v>13</v>
      </c>
      <c r="H9" s="1" t="s">
        <v>29</v>
      </c>
      <c r="I9" s="2">
        <v>43983</v>
      </c>
      <c r="J9" s="1" t="s">
        <v>15</v>
      </c>
      <c r="K9" s="2">
        <v>44204</v>
      </c>
      <c r="L9" s="2">
        <v>44287</v>
      </c>
      <c r="M9" s="1">
        <f t="shared" si="0"/>
        <v>304</v>
      </c>
    </row>
    <row r="10" spans="1:13" x14ac:dyDescent="0.35">
      <c r="A10" s="1" t="s">
        <v>10</v>
      </c>
      <c r="B10" s="1" t="s">
        <v>11</v>
      </c>
      <c r="C10" s="1" t="s">
        <v>30</v>
      </c>
      <c r="D10" s="6">
        <v>28.02</v>
      </c>
      <c r="E10" s="6">
        <v>12.55</v>
      </c>
      <c r="F10" s="6">
        <f t="shared" si="1"/>
        <v>40.57</v>
      </c>
      <c r="G10" s="1" t="s">
        <v>13</v>
      </c>
      <c r="H10" s="1" t="s">
        <v>31</v>
      </c>
      <c r="I10" s="2">
        <v>43983</v>
      </c>
      <c r="J10" s="1" t="s">
        <v>15</v>
      </c>
      <c r="K10" s="2">
        <v>44204</v>
      </c>
      <c r="L10" s="2">
        <v>44287</v>
      </c>
      <c r="M10" s="1">
        <f t="shared" si="0"/>
        <v>304</v>
      </c>
    </row>
    <row r="11" spans="1:13" x14ac:dyDescent="0.35">
      <c r="A11" s="1" t="s">
        <v>10</v>
      </c>
      <c r="B11" s="1" t="s">
        <v>11</v>
      </c>
      <c r="C11" s="1" t="s">
        <v>32</v>
      </c>
      <c r="D11" s="6">
        <v>25.05</v>
      </c>
      <c r="E11" s="6">
        <v>11.17</v>
      </c>
      <c r="F11" s="6">
        <f t="shared" si="1"/>
        <v>36.22</v>
      </c>
      <c r="G11" s="1" t="s">
        <v>13</v>
      </c>
      <c r="H11" s="1" t="s">
        <v>33</v>
      </c>
      <c r="I11" s="2">
        <v>43983</v>
      </c>
      <c r="J11" s="1" t="s">
        <v>15</v>
      </c>
      <c r="K11" s="2">
        <v>44204</v>
      </c>
      <c r="L11" s="2">
        <v>44287</v>
      </c>
      <c r="M11" s="1">
        <f t="shared" si="0"/>
        <v>304</v>
      </c>
    </row>
    <row r="12" spans="1:13" x14ac:dyDescent="0.35">
      <c r="A12" s="1" t="s">
        <v>10</v>
      </c>
      <c r="B12" s="1" t="s">
        <v>11</v>
      </c>
      <c r="C12" s="1" t="s">
        <v>34</v>
      </c>
      <c r="D12" s="6">
        <v>44.92</v>
      </c>
      <c r="E12" s="6">
        <v>19.91</v>
      </c>
      <c r="F12" s="6">
        <f t="shared" si="1"/>
        <v>64.83</v>
      </c>
      <c r="G12" s="1" t="s">
        <v>13</v>
      </c>
      <c r="H12" s="1" t="s">
        <v>35</v>
      </c>
      <c r="I12" s="2">
        <v>44044</v>
      </c>
      <c r="J12" s="1" t="s">
        <v>15</v>
      </c>
      <c r="K12" s="2">
        <v>44204</v>
      </c>
      <c r="L12" s="2">
        <v>44287</v>
      </c>
      <c r="M12" s="1">
        <f t="shared" si="0"/>
        <v>243</v>
      </c>
    </row>
    <row r="13" spans="1:13" x14ac:dyDescent="0.35">
      <c r="A13" s="1" t="s">
        <v>10</v>
      </c>
      <c r="B13" s="1" t="s">
        <v>11</v>
      </c>
      <c r="C13" s="1" t="s">
        <v>36</v>
      </c>
      <c r="D13" s="6">
        <v>44.14</v>
      </c>
      <c r="E13" s="6">
        <v>22.64</v>
      </c>
      <c r="F13" s="6">
        <f t="shared" si="1"/>
        <v>66.78</v>
      </c>
      <c r="G13" s="1" t="s">
        <v>13</v>
      </c>
      <c r="H13" s="1" t="s">
        <v>37</v>
      </c>
      <c r="I13" s="2">
        <v>44044</v>
      </c>
      <c r="J13" s="1" t="s">
        <v>15</v>
      </c>
      <c r="K13" s="2">
        <v>44204</v>
      </c>
      <c r="L13" s="2">
        <v>44287</v>
      </c>
      <c r="M13" s="1">
        <f t="shared" si="0"/>
        <v>243</v>
      </c>
    </row>
    <row r="14" spans="1:13" x14ac:dyDescent="0.35">
      <c r="A14" s="1" t="s">
        <v>10</v>
      </c>
      <c r="B14" s="1" t="s">
        <v>11</v>
      </c>
      <c r="C14" s="1" t="s">
        <v>38</v>
      </c>
      <c r="D14" s="6">
        <v>35.700000000000003</v>
      </c>
      <c r="E14" s="6">
        <v>24.12</v>
      </c>
      <c r="F14" s="6">
        <f t="shared" si="1"/>
        <v>59.820000000000007</v>
      </c>
      <c r="G14" s="1" t="s">
        <v>13</v>
      </c>
      <c r="H14" s="1" t="s">
        <v>39</v>
      </c>
      <c r="I14" s="2">
        <v>44197</v>
      </c>
      <c r="J14" s="1" t="s">
        <v>15</v>
      </c>
      <c r="K14" s="2">
        <v>44204</v>
      </c>
      <c r="L14" s="2">
        <v>44287</v>
      </c>
      <c r="M14" s="1">
        <f t="shared" si="0"/>
        <v>90</v>
      </c>
    </row>
    <row r="15" spans="1:13" x14ac:dyDescent="0.35">
      <c r="A15" s="1" t="s">
        <v>10</v>
      </c>
      <c r="B15" s="1" t="s">
        <v>11</v>
      </c>
      <c r="C15" s="1" t="s">
        <v>40</v>
      </c>
      <c r="D15" s="6">
        <v>42.67</v>
      </c>
      <c r="E15" s="6">
        <v>21.33</v>
      </c>
      <c r="F15" s="6">
        <f t="shared" si="1"/>
        <v>64</v>
      </c>
      <c r="G15" s="1" t="s">
        <v>13</v>
      </c>
      <c r="H15" s="1" t="s">
        <v>41</v>
      </c>
      <c r="I15" s="2">
        <v>44136</v>
      </c>
      <c r="J15" s="1" t="s">
        <v>15</v>
      </c>
      <c r="K15" s="2">
        <v>44204</v>
      </c>
      <c r="L15" s="2">
        <v>44287</v>
      </c>
      <c r="M15" s="1">
        <f t="shared" si="0"/>
        <v>151</v>
      </c>
    </row>
    <row r="16" spans="1:13" x14ac:dyDescent="0.35">
      <c r="A16" s="1" t="s">
        <v>10</v>
      </c>
      <c r="B16" s="1" t="s">
        <v>11</v>
      </c>
      <c r="C16" s="1" t="s">
        <v>42</v>
      </c>
      <c r="D16" s="6">
        <v>19.68</v>
      </c>
      <c r="E16" s="6">
        <v>0</v>
      </c>
      <c r="F16" s="6">
        <f t="shared" si="1"/>
        <v>19.68</v>
      </c>
      <c r="G16" s="1" t="s">
        <v>43</v>
      </c>
      <c r="H16" s="1" t="s">
        <v>44</v>
      </c>
      <c r="I16" s="2">
        <v>42380</v>
      </c>
      <c r="J16" s="1" t="s">
        <v>15</v>
      </c>
      <c r="K16" s="2">
        <v>44204</v>
      </c>
      <c r="L16" s="2">
        <v>44287</v>
      </c>
      <c r="M16" s="1">
        <f t="shared" si="0"/>
        <v>1907</v>
      </c>
    </row>
    <row r="17" spans="1:13" x14ac:dyDescent="0.35">
      <c r="A17" s="1" t="s">
        <v>10</v>
      </c>
      <c r="B17" s="1" t="s">
        <v>11</v>
      </c>
      <c r="C17" s="1" t="s">
        <v>45</v>
      </c>
      <c r="D17" s="6">
        <v>23.67</v>
      </c>
      <c r="E17" s="6">
        <v>0</v>
      </c>
      <c r="F17" s="6">
        <f t="shared" si="1"/>
        <v>23.67</v>
      </c>
      <c r="G17" s="1" t="s">
        <v>43</v>
      </c>
      <c r="H17" s="1" t="s">
        <v>46</v>
      </c>
      <c r="I17" s="2">
        <v>42380</v>
      </c>
      <c r="J17" s="1" t="s">
        <v>15</v>
      </c>
      <c r="K17" s="2">
        <v>44204</v>
      </c>
      <c r="L17" s="2">
        <v>44287</v>
      </c>
      <c r="M17" s="1">
        <f t="shared" si="0"/>
        <v>1907</v>
      </c>
    </row>
    <row r="18" spans="1:13" x14ac:dyDescent="0.35">
      <c r="A18" s="1" t="s">
        <v>10</v>
      </c>
      <c r="B18" s="1" t="s">
        <v>11</v>
      </c>
      <c r="C18" s="1" t="s">
        <v>47</v>
      </c>
      <c r="D18" s="6">
        <v>23.34</v>
      </c>
      <c r="E18" s="6">
        <v>5.04</v>
      </c>
      <c r="F18" s="6">
        <f t="shared" si="1"/>
        <v>28.38</v>
      </c>
      <c r="G18" s="1" t="s">
        <v>43</v>
      </c>
      <c r="H18" s="1" t="s">
        <v>48</v>
      </c>
      <c r="I18" s="2">
        <v>42380</v>
      </c>
      <c r="J18" s="1" t="s">
        <v>15</v>
      </c>
      <c r="K18" s="2">
        <v>44204</v>
      </c>
      <c r="L18" s="2">
        <v>44287</v>
      </c>
      <c r="M18" s="1">
        <f t="shared" si="0"/>
        <v>1907</v>
      </c>
    </row>
    <row r="19" spans="1:13" x14ac:dyDescent="0.35">
      <c r="A19" s="1" t="s">
        <v>10</v>
      </c>
      <c r="B19" s="1" t="s">
        <v>11</v>
      </c>
      <c r="C19" s="1" t="s">
        <v>49</v>
      </c>
      <c r="D19" s="6">
        <v>24.69</v>
      </c>
      <c r="E19" s="6">
        <v>5.55</v>
      </c>
      <c r="F19" s="6">
        <f t="shared" si="1"/>
        <v>30.240000000000002</v>
      </c>
      <c r="G19" s="1" t="s">
        <v>43</v>
      </c>
      <c r="H19" s="1" t="s">
        <v>50</v>
      </c>
      <c r="I19" s="2">
        <v>42380</v>
      </c>
      <c r="J19" s="1" t="s">
        <v>15</v>
      </c>
      <c r="K19" s="2">
        <v>44204</v>
      </c>
      <c r="L19" s="2">
        <v>44287</v>
      </c>
      <c r="M19" s="1">
        <f t="shared" si="0"/>
        <v>1907</v>
      </c>
    </row>
    <row r="20" spans="1:13" x14ac:dyDescent="0.35">
      <c r="A20" s="1" t="s">
        <v>10</v>
      </c>
      <c r="B20" s="1" t="s">
        <v>11</v>
      </c>
      <c r="C20" s="1" t="s">
        <v>51</v>
      </c>
      <c r="D20" s="6">
        <v>25.53</v>
      </c>
      <c r="E20" s="6">
        <v>7.86</v>
      </c>
      <c r="F20" s="6">
        <f t="shared" si="1"/>
        <v>33.39</v>
      </c>
      <c r="G20" s="1" t="s">
        <v>43</v>
      </c>
      <c r="H20" s="1" t="s">
        <v>52</v>
      </c>
      <c r="I20" s="2">
        <v>42380</v>
      </c>
      <c r="J20" s="1" t="s">
        <v>15</v>
      </c>
      <c r="K20" s="2">
        <v>44204</v>
      </c>
      <c r="L20" s="2">
        <v>44287</v>
      </c>
      <c r="M20" s="1">
        <f t="shared" si="0"/>
        <v>1907</v>
      </c>
    </row>
    <row r="21" spans="1:13" x14ac:dyDescent="0.35">
      <c r="A21" s="1" t="s">
        <v>10</v>
      </c>
      <c r="B21" s="1" t="s">
        <v>11</v>
      </c>
      <c r="C21" s="1" t="s">
        <v>53</v>
      </c>
      <c r="D21" s="6">
        <v>18.75</v>
      </c>
      <c r="E21" s="6">
        <v>0</v>
      </c>
      <c r="F21" s="6">
        <f t="shared" si="1"/>
        <v>18.75</v>
      </c>
      <c r="G21" s="1" t="s">
        <v>43</v>
      </c>
      <c r="H21" s="1" t="s">
        <v>54</v>
      </c>
      <c r="I21" s="2">
        <v>42380</v>
      </c>
      <c r="J21" s="1" t="s">
        <v>15</v>
      </c>
      <c r="K21" s="2">
        <v>44204</v>
      </c>
      <c r="L21" s="2">
        <v>44287</v>
      </c>
      <c r="M21" s="1">
        <f t="shared" si="0"/>
        <v>1907</v>
      </c>
    </row>
    <row r="22" spans="1:13" x14ac:dyDescent="0.35">
      <c r="A22" s="1" t="s">
        <v>10</v>
      </c>
      <c r="B22" s="1" t="s">
        <v>11</v>
      </c>
      <c r="C22" s="1" t="s">
        <v>55</v>
      </c>
      <c r="D22" s="6">
        <v>15.75</v>
      </c>
      <c r="E22" s="6">
        <v>3.43</v>
      </c>
      <c r="F22" s="6">
        <f t="shared" si="1"/>
        <v>19.18</v>
      </c>
      <c r="G22" s="1" t="s">
        <v>43</v>
      </c>
      <c r="H22" s="1" t="s">
        <v>56</v>
      </c>
      <c r="I22" s="2">
        <v>42380</v>
      </c>
      <c r="J22" s="1" t="s">
        <v>15</v>
      </c>
      <c r="K22" s="2">
        <v>44204</v>
      </c>
      <c r="L22" s="2">
        <v>44287</v>
      </c>
      <c r="M22" s="1">
        <f t="shared" si="0"/>
        <v>1907</v>
      </c>
    </row>
    <row r="23" spans="1:13" x14ac:dyDescent="0.35">
      <c r="A23" s="1" t="s">
        <v>10</v>
      </c>
      <c r="B23" s="1" t="s">
        <v>11</v>
      </c>
      <c r="C23" s="1" t="s">
        <v>57</v>
      </c>
      <c r="D23" s="6">
        <v>16.809999999999999</v>
      </c>
      <c r="E23" s="6">
        <v>4.26</v>
      </c>
      <c r="F23" s="6">
        <f t="shared" si="1"/>
        <v>21.07</v>
      </c>
      <c r="G23" s="1" t="s">
        <v>43</v>
      </c>
      <c r="H23" s="1" t="s">
        <v>58</v>
      </c>
      <c r="I23" s="2">
        <v>42380</v>
      </c>
      <c r="J23" s="1" t="s">
        <v>15</v>
      </c>
      <c r="K23" s="2">
        <v>44204</v>
      </c>
      <c r="L23" s="2">
        <v>44287</v>
      </c>
      <c r="M23" s="1">
        <f t="shared" si="0"/>
        <v>1907</v>
      </c>
    </row>
    <row r="24" spans="1:13" x14ac:dyDescent="0.35">
      <c r="A24" s="1" t="s">
        <v>10</v>
      </c>
      <c r="B24" s="1" t="s">
        <v>11</v>
      </c>
      <c r="C24" s="1" t="s">
        <v>59</v>
      </c>
      <c r="D24" s="6">
        <v>21.81</v>
      </c>
      <c r="E24" s="6">
        <v>0</v>
      </c>
      <c r="F24" s="6">
        <f t="shared" si="1"/>
        <v>21.81</v>
      </c>
      <c r="G24" s="1" t="s">
        <v>43</v>
      </c>
      <c r="H24" s="1" t="s">
        <v>60</v>
      </c>
      <c r="I24" s="2">
        <v>42380</v>
      </c>
      <c r="J24" s="1" t="s">
        <v>15</v>
      </c>
      <c r="K24" s="2">
        <v>44204</v>
      </c>
      <c r="L24" s="2">
        <v>44287</v>
      </c>
      <c r="M24" s="1">
        <f t="shared" si="0"/>
        <v>1907</v>
      </c>
    </row>
    <row r="25" spans="1:13" x14ac:dyDescent="0.35">
      <c r="A25" s="1" t="s">
        <v>10</v>
      </c>
      <c r="B25" s="1" t="s">
        <v>11</v>
      </c>
      <c r="C25" s="1" t="s">
        <v>61</v>
      </c>
      <c r="D25" s="6">
        <v>18.95</v>
      </c>
      <c r="E25" s="6">
        <v>4.03</v>
      </c>
      <c r="F25" s="6">
        <f t="shared" si="1"/>
        <v>22.98</v>
      </c>
      <c r="G25" s="1" t="s">
        <v>43</v>
      </c>
      <c r="H25" s="1" t="s">
        <v>62</v>
      </c>
      <c r="I25" s="2">
        <v>42380</v>
      </c>
      <c r="J25" s="1" t="s">
        <v>15</v>
      </c>
      <c r="K25" s="2">
        <v>44204</v>
      </c>
      <c r="L25" s="2">
        <v>44287</v>
      </c>
      <c r="M25" s="1">
        <f t="shared" si="0"/>
        <v>1907</v>
      </c>
    </row>
    <row r="26" spans="1:13" x14ac:dyDescent="0.35">
      <c r="A26" s="1" t="s">
        <v>10</v>
      </c>
      <c r="B26" s="1" t="s">
        <v>11</v>
      </c>
      <c r="C26" s="1" t="s">
        <v>63</v>
      </c>
      <c r="D26" s="6">
        <v>32.520000000000003</v>
      </c>
      <c r="E26" s="6">
        <v>2.64</v>
      </c>
      <c r="F26" s="6">
        <f t="shared" si="1"/>
        <v>35.160000000000004</v>
      </c>
      <c r="G26" s="1" t="s">
        <v>43</v>
      </c>
      <c r="H26" s="1" t="s">
        <v>64</v>
      </c>
      <c r="I26" s="2">
        <v>42380</v>
      </c>
      <c r="J26" s="1" t="s">
        <v>15</v>
      </c>
      <c r="K26" s="2">
        <v>44204</v>
      </c>
      <c r="L26" s="2">
        <v>44287</v>
      </c>
      <c r="M26" s="1">
        <f t="shared" si="0"/>
        <v>1907</v>
      </c>
    </row>
    <row r="27" spans="1:13" x14ac:dyDescent="0.35">
      <c r="A27" s="1" t="s">
        <v>10</v>
      </c>
      <c r="B27" s="1" t="s">
        <v>11</v>
      </c>
      <c r="C27" s="1" t="s">
        <v>65</v>
      </c>
      <c r="D27" s="6">
        <v>21.56</v>
      </c>
      <c r="E27" s="6">
        <v>7.57</v>
      </c>
      <c r="F27" s="6">
        <f t="shared" si="1"/>
        <v>29.13</v>
      </c>
      <c r="G27" s="1" t="s">
        <v>43</v>
      </c>
      <c r="H27" s="1" t="s">
        <v>66</v>
      </c>
      <c r="I27" s="2">
        <v>42380</v>
      </c>
      <c r="J27" s="1" t="s">
        <v>15</v>
      </c>
      <c r="K27" s="2">
        <v>44204</v>
      </c>
      <c r="L27" s="2">
        <v>44287</v>
      </c>
      <c r="M27" s="1">
        <f t="shared" si="0"/>
        <v>1907</v>
      </c>
    </row>
    <row r="28" spans="1:13" x14ac:dyDescent="0.35">
      <c r="A28" s="1" t="s">
        <v>10</v>
      </c>
      <c r="B28" s="1" t="s">
        <v>11</v>
      </c>
      <c r="C28" s="1" t="s">
        <v>67</v>
      </c>
      <c r="D28" s="6">
        <v>22.26</v>
      </c>
      <c r="E28" s="6">
        <v>3.57</v>
      </c>
      <c r="F28" s="6">
        <f t="shared" si="1"/>
        <v>25.830000000000002</v>
      </c>
      <c r="G28" s="1" t="s">
        <v>43</v>
      </c>
      <c r="H28" s="1" t="s">
        <v>68</v>
      </c>
      <c r="I28" s="2">
        <v>42380</v>
      </c>
      <c r="J28" s="1" t="s">
        <v>15</v>
      </c>
      <c r="K28" s="2">
        <v>44204</v>
      </c>
      <c r="L28" s="2">
        <v>44287</v>
      </c>
      <c r="M28" s="1">
        <f t="shared" si="0"/>
        <v>1907</v>
      </c>
    </row>
    <row r="29" spans="1:13" x14ac:dyDescent="0.35">
      <c r="A29" s="1" t="s">
        <v>10</v>
      </c>
      <c r="B29" s="1" t="s">
        <v>11</v>
      </c>
      <c r="C29" s="1" t="s">
        <v>69</v>
      </c>
      <c r="D29" s="6">
        <v>16.25</v>
      </c>
      <c r="E29" s="6">
        <v>4.88</v>
      </c>
      <c r="F29" s="6">
        <f t="shared" si="1"/>
        <v>21.13</v>
      </c>
      <c r="G29" s="1" t="s">
        <v>43</v>
      </c>
      <c r="H29" s="1" t="s">
        <v>70</v>
      </c>
      <c r="I29" s="2">
        <v>42380</v>
      </c>
      <c r="J29" s="1" t="s">
        <v>15</v>
      </c>
      <c r="K29" s="2">
        <v>44204</v>
      </c>
      <c r="L29" s="2">
        <v>44287</v>
      </c>
      <c r="M29" s="1">
        <f t="shared" si="0"/>
        <v>1907</v>
      </c>
    </row>
    <row r="30" spans="1:13" x14ac:dyDescent="0.35">
      <c r="A30" s="1" t="s">
        <v>10</v>
      </c>
      <c r="B30" s="1" t="s">
        <v>11</v>
      </c>
      <c r="C30" s="1" t="s">
        <v>71</v>
      </c>
      <c r="D30" s="6">
        <v>23.4</v>
      </c>
      <c r="E30" s="6">
        <v>0</v>
      </c>
      <c r="F30" s="6">
        <f t="shared" si="1"/>
        <v>23.4</v>
      </c>
      <c r="G30" s="1" t="s">
        <v>43</v>
      </c>
      <c r="H30" s="1" t="s">
        <v>72</v>
      </c>
      <c r="I30" s="2">
        <v>42380</v>
      </c>
      <c r="J30" s="1" t="s">
        <v>15</v>
      </c>
      <c r="K30" s="2">
        <v>44204</v>
      </c>
      <c r="L30" s="2">
        <v>44287</v>
      </c>
      <c r="M30" s="1">
        <f t="shared" si="0"/>
        <v>1907</v>
      </c>
    </row>
    <row r="31" spans="1:13" x14ac:dyDescent="0.35">
      <c r="A31" s="1" t="s">
        <v>10</v>
      </c>
      <c r="B31" s="1" t="s">
        <v>11</v>
      </c>
      <c r="C31" s="1" t="s">
        <v>20</v>
      </c>
      <c r="D31" s="6">
        <v>23.4</v>
      </c>
      <c r="E31" s="6">
        <v>0</v>
      </c>
      <c r="F31" s="6">
        <f t="shared" si="1"/>
        <v>23.4</v>
      </c>
      <c r="G31" s="1" t="s">
        <v>43</v>
      </c>
      <c r="H31" s="1" t="s">
        <v>73</v>
      </c>
      <c r="I31" s="2">
        <v>42380</v>
      </c>
      <c r="J31" s="1" t="s">
        <v>15</v>
      </c>
      <c r="K31" s="2">
        <v>44204</v>
      </c>
      <c r="L31" s="2">
        <v>44287</v>
      </c>
      <c r="M31" s="1">
        <f t="shared" si="0"/>
        <v>1907</v>
      </c>
    </row>
    <row r="32" spans="1:13" x14ac:dyDescent="0.35">
      <c r="A32" s="1" t="s">
        <v>10</v>
      </c>
      <c r="B32" s="1" t="s">
        <v>11</v>
      </c>
      <c r="C32" s="1" t="s">
        <v>74</v>
      </c>
      <c r="D32" s="6">
        <v>19.22</v>
      </c>
      <c r="E32" s="6">
        <v>2.58</v>
      </c>
      <c r="F32" s="6">
        <f t="shared" si="1"/>
        <v>21.799999999999997</v>
      </c>
      <c r="G32" s="1" t="s">
        <v>43</v>
      </c>
      <c r="H32" s="1" t="s">
        <v>75</v>
      </c>
      <c r="I32" s="2">
        <v>42380</v>
      </c>
      <c r="J32" s="1" t="s">
        <v>15</v>
      </c>
      <c r="K32" s="2">
        <v>44204</v>
      </c>
      <c r="L32" s="2">
        <v>44287</v>
      </c>
      <c r="M32" s="1">
        <f t="shared" si="0"/>
        <v>1907</v>
      </c>
    </row>
    <row r="33" spans="1:13" x14ac:dyDescent="0.35">
      <c r="A33" s="1" t="s">
        <v>10</v>
      </c>
      <c r="B33" s="1" t="s">
        <v>11</v>
      </c>
      <c r="C33" s="1" t="s">
        <v>76</v>
      </c>
      <c r="D33" s="6">
        <v>21.75</v>
      </c>
      <c r="E33" s="6">
        <v>1.57</v>
      </c>
      <c r="F33" s="6">
        <f t="shared" si="1"/>
        <v>23.32</v>
      </c>
      <c r="G33" s="1" t="s">
        <v>43</v>
      </c>
      <c r="H33" s="1" t="s">
        <v>77</v>
      </c>
      <c r="I33" s="2">
        <v>42380</v>
      </c>
      <c r="J33" s="1" t="s">
        <v>15</v>
      </c>
      <c r="K33" s="2">
        <v>44204</v>
      </c>
      <c r="L33" s="2">
        <v>44287</v>
      </c>
      <c r="M33" s="1">
        <f t="shared" si="0"/>
        <v>1907</v>
      </c>
    </row>
    <row r="34" spans="1:13" x14ac:dyDescent="0.35">
      <c r="A34" s="1" t="s">
        <v>10</v>
      </c>
      <c r="B34" s="1" t="s">
        <v>78</v>
      </c>
      <c r="C34" s="1" t="s">
        <v>22</v>
      </c>
      <c r="D34" s="6">
        <v>39.76</v>
      </c>
      <c r="E34" s="6">
        <v>18.88</v>
      </c>
      <c r="F34" s="6">
        <f t="shared" si="1"/>
        <v>58.64</v>
      </c>
      <c r="G34" s="1" t="s">
        <v>13</v>
      </c>
      <c r="H34" s="1" t="s">
        <v>79</v>
      </c>
      <c r="I34" s="2">
        <v>43954</v>
      </c>
      <c r="J34" s="1" t="s">
        <v>80</v>
      </c>
      <c r="K34" s="2">
        <v>44232</v>
      </c>
      <c r="L34" s="2">
        <v>44287</v>
      </c>
      <c r="M34" s="1">
        <f t="shared" ref="M34:M65" si="2">_xlfn.DAYS(L34,I34)</f>
        <v>333</v>
      </c>
    </row>
    <row r="35" spans="1:13" x14ac:dyDescent="0.35">
      <c r="A35" s="1" t="s">
        <v>10</v>
      </c>
      <c r="B35" s="1" t="s">
        <v>78</v>
      </c>
      <c r="C35" s="1" t="s">
        <v>81</v>
      </c>
      <c r="D35" s="6">
        <v>29.25</v>
      </c>
      <c r="E35" s="6">
        <v>13.79</v>
      </c>
      <c r="F35" s="6">
        <f t="shared" si="1"/>
        <v>43.04</v>
      </c>
      <c r="G35" s="1" t="s">
        <v>13</v>
      </c>
      <c r="H35" s="1" t="s">
        <v>82</v>
      </c>
      <c r="I35" s="2">
        <v>44075</v>
      </c>
      <c r="J35" s="1" t="s">
        <v>80</v>
      </c>
      <c r="K35" s="2">
        <v>44232</v>
      </c>
      <c r="L35" s="2">
        <v>44287</v>
      </c>
      <c r="M35" s="1">
        <f t="shared" si="2"/>
        <v>212</v>
      </c>
    </row>
    <row r="36" spans="1:13" x14ac:dyDescent="0.35">
      <c r="A36" s="1" t="s">
        <v>10</v>
      </c>
      <c r="B36" s="1" t="s">
        <v>78</v>
      </c>
      <c r="C36" s="1" t="s">
        <v>83</v>
      </c>
      <c r="D36" s="6">
        <v>48</v>
      </c>
      <c r="E36" s="6">
        <v>20.23</v>
      </c>
      <c r="F36" s="6">
        <f t="shared" si="1"/>
        <v>68.23</v>
      </c>
      <c r="G36" s="1" t="s">
        <v>13</v>
      </c>
      <c r="H36" s="1" t="s">
        <v>84</v>
      </c>
      <c r="I36" s="2">
        <v>44137</v>
      </c>
      <c r="J36" s="1" t="s">
        <v>80</v>
      </c>
      <c r="K36" s="2">
        <v>44232</v>
      </c>
      <c r="L36" s="2">
        <v>44287</v>
      </c>
      <c r="M36" s="1">
        <f t="shared" si="2"/>
        <v>150</v>
      </c>
    </row>
    <row r="37" spans="1:13" x14ac:dyDescent="0.35">
      <c r="A37" s="1" t="s">
        <v>10</v>
      </c>
      <c r="B37" s="1" t="s">
        <v>78</v>
      </c>
      <c r="C37" s="1" t="s">
        <v>85</v>
      </c>
      <c r="D37" s="6">
        <v>38.99</v>
      </c>
      <c r="E37" s="6">
        <v>10.050000000000001</v>
      </c>
      <c r="F37" s="6">
        <f t="shared" si="1"/>
        <v>49.040000000000006</v>
      </c>
      <c r="G37" s="1" t="s">
        <v>13</v>
      </c>
      <c r="H37" s="1" t="s">
        <v>86</v>
      </c>
      <c r="I37" s="2">
        <v>43952</v>
      </c>
      <c r="J37" s="1" t="s">
        <v>80</v>
      </c>
      <c r="K37" s="2">
        <v>44232</v>
      </c>
      <c r="L37" s="2">
        <v>44287</v>
      </c>
      <c r="M37" s="1">
        <f t="shared" si="2"/>
        <v>335</v>
      </c>
    </row>
    <row r="38" spans="1:13" x14ac:dyDescent="0.35">
      <c r="A38" s="1" t="s">
        <v>10</v>
      </c>
      <c r="B38" s="1" t="s">
        <v>78</v>
      </c>
      <c r="C38" s="1" t="s">
        <v>87</v>
      </c>
      <c r="D38" s="6">
        <v>36.64</v>
      </c>
      <c r="E38" s="6">
        <v>10.050000000000001</v>
      </c>
      <c r="F38" s="6">
        <f t="shared" si="1"/>
        <v>46.69</v>
      </c>
      <c r="G38" s="1" t="s">
        <v>13</v>
      </c>
      <c r="H38" s="1" t="s">
        <v>86</v>
      </c>
      <c r="I38" s="2">
        <v>43952</v>
      </c>
      <c r="J38" s="1" t="s">
        <v>80</v>
      </c>
      <c r="K38" s="2">
        <v>44232</v>
      </c>
      <c r="L38" s="2">
        <v>44287</v>
      </c>
      <c r="M38" s="1">
        <f t="shared" si="2"/>
        <v>335</v>
      </c>
    </row>
    <row r="39" spans="1:13" x14ac:dyDescent="0.35">
      <c r="A39" s="1" t="s">
        <v>10</v>
      </c>
      <c r="B39" s="1" t="s">
        <v>78</v>
      </c>
      <c r="C39" s="1" t="s">
        <v>88</v>
      </c>
      <c r="D39" s="6">
        <v>38.99</v>
      </c>
      <c r="E39" s="6">
        <v>10.050000000000001</v>
      </c>
      <c r="F39" s="6">
        <f t="shared" si="1"/>
        <v>49.040000000000006</v>
      </c>
      <c r="G39" s="1" t="s">
        <v>13</v>
      </c>
      <c r="H39" s="1" t="s">
        <v>86</v>
      </c>
      <c r="I39" s="2">
        <v>43952</v>
      </c>
      <c r="J39" s="1" t="s">
        <v>80</v>
      </c>
      <c r="K39" s="2">
        <v>44232</v>
      </c>
      <c r="L39" s="2">
        <v>44287</v>
      </c>
      <c r="M39" s="1">
        <f t="shared" si="2"/>
        <v>335</v>
      </c>
    </row>
    <row r="40" spans="1:13" x14ac:dyDescent="0.35">
      <c r="A40" s="1" t="s">
        <v>10</v>
      </c>
      <c r="B40" s="1" t="s">
        <v>78</v>
      </c>
      <c r="C40" s="1" t="s">
        <v>89</v>
      </c>
      <c r="D40" s="6">
        <v>41</v>
      </c>
      <c r="E40" s="6">
        <v>10.050000000000001</v>
      </c>
      <c r="F40" s="6">
        <f t="shared" si="1"/>
        <v>51.05</v>
      </c>
      <c r="G40" s="1" t="s">
        <v>13</v>
      </c>
      <c r="H40" s="1" t="s">
        <v>86</v>
      </c>
      <c r="I40" s="2">
        <v>43952</v>
      </c>
      <c r="J40" s="1" t="s">
        <v>80</v>
      </c>
      <c r="K40" s="2">
        <v>44232</v>
      </c>
      <c r="L40" s="2">
        <v>44287</v>
      </c>
      <c r="M40" s="1">
        <f t="shared" si="2"/>
        <v>335</v>
      </c>
    </row>
    <row r="41" spans="1:13" x14ac:dyDescent="0.35">
      <c r="A41" s="1" t="s">
        <v>10</v>
      </c>
      <c r="B41" s="1" t="s">
        <v>78</v>
      </c>
      <c r="C41" s="1" t="s">
        <v>90</v>
      </c>
      <c r="D41" s="6">
        <v>41</v>
      </c>
      <c r="E41" s="6">
        <v>10.050000000000001</v>
      </c>
      <c r="F41" s="6">
        <f t="shared" si="1"/>
        <v>51.05</v>
      </c>
      <c r="G41" s="1" t="s">
        <v>13</v>
      </c>
      <c r="H41" s="1" t="s">
        <v>86</v>
      </c>
      <c r="I41" s="2">
        <v>43952</v>
      </c>
      <c r="J41" s="1" t="s">
        <v>80</v>
      </c>
      <c r="K41" s="2">
        <v>44232</v>
      </c>
      <c r="L41" s="2">
        <v>44287</v>
      </c>
      <c r="M41" s="1">
        <f t="shared" si="2"/>
        <v>335</v>
      </c>
    </row>
    <row r="42" spans="1:13" x14ac:dyDescent="0.35">
      <c r="A42" s="1" t="s">
        <v>10</v>
      </c>
      <c r="B42" s="1" t="s">
        <v>78</v>
      </c>
      <c r="C42" s="1" t="s">
        <v>57</v>
      </c>
      <c r="D42" s="6">
        <v>27.77</v>
      </c>
      <c r="E42" s="6">
        <v>8.6300000000000008</v>
      </c>
      <c r="F42" s="6">
        <f t="shared" si="1"/>
        <v>36.4</v>
      </c>
      <c r="G42" s="1" t="s">
        <v>13</v>
      </c>
      <c r="H42" s="1" t="s">
        <v>91</v>
      </c>
      <c r="I42" s="2">
        <v>43997</v>
      </c>
      <c r="J42" s="1" t="s">
        <v>80</v>
      </c>
      <c r="K42" s="2">
        <v>44232</v>
      </c>
      <c r="L42" s="2">
        <v>44287</v>
      </c>
      <c r="M42" s="1">
        <f t="shared" si="2"/>
        <v>290</v>
      </c>
    </row>
    <row r="43" spans="1:13" x14ac:dyDescent="0.35">
      <c r="A43" s="1" t="s">
        <v>10</v>
      </c>
      <c r="B43" s="1" t="s">
        <v>78</v>
      </c>
      <c r="C43" s="1" t="s">
        <v>92</v>
      </c>
      <c r="D43" s="6">
        <v>28.02</v>
      </c>
      <c r="E43" s="6">
        <v>12.55</v>
      </c>
      <c r="F43" s="6">
        <f t="shared" si="1"/>
        <v>40.57</v>
      </c>
      <c r="G43" s="1" t="s">
        <v>13</v>
      </c>
      <c r="H43" s="1" t="s">
        <v>93</v>
      </c>
      <c r="I43" s="2">
        <v>43983</v>
      </c>
      <c r="J43" s="1" t="s">
        <v>80</v>
      </c>
      <c r="K43" s="2">
        <v>44232</v>
      </c>
      <c r="L43" s="2">
        <v>44287</v>
      </c>
      <c r="M43" s="1">
        <f t="shared" si="2"/>
        <v>304</v>
      </c>
    </row>
    <row r="44" spans="1:13" x14ac:dyDescent="0.35">
      <c r="A44" s="1" t="s">
        <v>10</v>
      </c>
      <c r="B44" s="1" t="s">
        <v>78</v>
      </c>
      <c r="C44" s="1" t="s">
        <v>94</v>
      </c>
      <c r="D44" s="6">
        <v>32.26</v>
      </c>
      <c r="E44" s="6">
        <v>12.55</v>
      </c>
      <c r="F44" s="6">
        <f t="shared" si="1"/>
        <v>44.81</v>
      </c>
      <c r="G44" s="1" t="s">
        <v>13</v>
      </c>
      <c r="H44" s="1" t="s">
        <v>93</v>
      </c>
      <c r="I44" s="2">
        <v>43983</v>
      </c>
      <c r="J44" s="1" t="s">
        <v>80</v>
      </c>
      <c r="K44" s="2">
        <v>44232</v>
      </c>
      <c r="L44" s="2">
        <v>44287</v>
      </c>
      <c r="M44" s="1">
        <f t="shared" si="2"/>
        <v>304</v>
      </c>
    </row>
    <row r="45" spans="1:13" x14ac:dyDescent="0.35">
      <c r="A45" s="1" t="s">
        <v>10</v>
      </c>
      <c r="B45" s="1" t="s">
        <v>78</v>
      </c>
      <c r="C45" s="1" t="s">
        <v>49</v>
      </c>
      <c r="D45" s="6">
        <v>28.82</v>
      </c>
      <c r="E45" s="6">
        <v>11.68</v>
      </c>
      <c r="F45" s="6">
        <f t="shared" si="1"/>
        <v>40.5</v>
      </c>
      <c r="G45" s="1" t="s">
        <v>13</v>
      </c>
      <c r="H45" s="1" t="s">
        <v>95</v>
      </c>
      <c r="I45" s="2">
        <v>43862</v>
      </c>
      <c r="J45" s="1" t="s">
        <v>80</v>
      </c>
      <c r="K45" s="2">
        <v>44232</v>
      </c>
      <c r="L45" s="2">
        <v>44287</v>
      </c>
      <c r="M45" s="1">
        <f t="shared" si="2"/>
        <v>425</v>
      </c>
    </row>
    <row r="46" spans="1:13" x14ac:dyDescent="0.35">
      <c r="A46" s="1" t="s">
        <v>10</v>
      </c>
      <c r="B46" s="1" t="s">
        <v>78</v>
      </c>
      <c r="C46" s="1" t="s">
        <v>113</v>
      </c>
      <c r="D46" s="6">
        <v>41.42</v>
      </c>
      <c r="E46" s="6">
        <v>18.309999999999999</v>
      </c>
      <c r="F46" s="6">
        <f t="shared" si="1"/>
        <v>59.730000000000004</v>
      </c>
      <c r="G46" s="1" t="s">
        <v>13</v>
      </c>
      <c r="H46" s="1" t="s">
        <v>114</v>
      </c>
      <c r="I46" s="2">
        <v>44105</v>
      </c>
      <c r="J46" s="1" t="s">
        <v>115</v>
      </c>
      <c r="K46" s="2">
        <v>44197</v>
      </c>
      <c r="L46" s="2">
        <v>44287</v>
      </c>
      <c r="M46" s="1">
        <f t="shared" si="2"/>
        <v>182</v>
      </c>
    </row>
    <row r="47" spans="1:13" x14ac:dyDescent="0.35">
      <c r="A47" s="1" t="s">
        <v>10</v>
      </c>
      <c r="B47" s="1" t="s">
        <v>78</v>
      </c>
      <c r="C47" s="1" t="s">
        <v>116</v>
      </c>
      <c r="D47" s="6">
        <v>36.909999999999997</v>
      </c>
      <c r="E47" s="6">
        <v>18.309999999999999</v>
      </c>
      <c r="F47" s="6">
        <f t="shared" si="1"/>
        <v>55.22</v>
      </c>
      <c r="G47" s="1" t="s">
        <v>13</v>
      </c>
      <c r="H47" s="1" t="s">
        <v>114</v>
      </c>
      <c r="I47" s="2">
        <v>44105</v>
      </c>
      <c r="J47" s="1" t="s">
        <v>115</v>
      </c>
      <c r="K47" s="2">
        <v>44197</v>
      </c>
      <c r="L47" s="2">
        <v>44287</v>
      </c>
      <c r="M47" s="1">
        <f t="shared" si="2"/>
        <v>182</v>
      </c>
    </row>
    <row r="48" spans="1:13" x14ac:dyDescent="0.35">
      <c r="A48" s="1" t="s">
        <v>10</v>
      </c>
      <c r="B48" s="1" t="s">
        <v>78</v>
      </c>
      <c r="C48" s="1" t="s">
        <v>117</v>
      </c>
      <c r="D48" s="6">
        <v>35.82</v>
      </c>
      <c r="E48" s="6">
        <v>18.309999999999999</v>
      </c>
      <c r="F48" s="6">
        <f t="shared" si="1"/>
        <v>54.129999999999995</v>
      </c>
      <c r="G48" s="1" t="s">
        <v>13</v>
      </c>
      <c r="H48" s="1" t="s">
        <v>114</v>
      </c>
      <c r="I48" s="2">
        <v>44105</v>
      </c>
      <c r="J48" s="1" t="s">
        <v>115</v>
      </c>
      <c r="K48" s="2">
        <v>44197</v>
      </c>
      <c r="L48" s="2">
        <v>44287</v>
      </c>
      <c r="M48" s="1">
        <f t="shared" si="2"/>
        <v>182</v>
      </c>
    </row>
    <row r="49" spans="1:13" x14ac:dyDescent="0.35">
      <c r="A49" s="1" t="s">
        <v>10</v>
      </c>
      <c r="B49" s="1" t="s">
        <v>78</v>
      </c>
      <c r="C49" s="1" t="s">
        <v>118</v>
      </c>
      <c r="D49" s="6">
        <v>33.72</v>
      </c>
      <c r="E49" s="6">
        <v>18.309999999999999</v>
      </c>
      <c r="F49" s="6">
        <f t="shared" si="1"/>
        <v>52.03</v>
      </c>
      <c r="G49" s="1" t="s">
        <v>13</v>
      </c>
      <c r="H49" s="1" t="s">
        <v>114</v>
      </c>
      <c r="I49" s="2">
        <v>44105</v>
      </c>
      <c r="J49" s="1" t="s">
        <v>115</v>
      </c>
      <c r="K49" s="2">
        <v>44197</v>
      </c>
      <c r="L49" s="2">
        <v>44287</v>
      </c>
      <c r="M49" s="1">
        <f t="shared" si="2"/>
        <v>182</v>
      </c>
    </row>
    <row r="50" spans="1:13" x14ac:dyDescent="0.35">
      <c r="A50" s="1" t="s">
        <v>10</v>
      </c>
      <c r="B50" s="1" t="s">
        <v>78</v>
      </c>
      <c r="C50" s="1" t="s">
        <v>119</v>
      </c>
      <c r="D50" s="6">
        <v>32.799999999999997</v>
      </c>
      <c r="E50" s="6">
        <v>18.21</v>
      </c>
      <c r="F50" s="6">
        <f t="shared" si="1"/>
        <v>51.01</v>
      </c>
      <c r="G50" s="1" t="s">
        <v>13</v>
      </c>
      <c r="H50" s="1" t="s">
        <v>114</v>
      </c>
      <c r="I50" s="2">
        <v>44105</v>
      </c>
      <c r="J50" s="1" t="s">
        <v>115</v>
      </c>
      <c r="K50" s="2">
        <v>44197</v>
      </c>
      <c r="L50" s="2">
        <v>44287</v>
      </c>
      <c r="M50" s="1">
        <f t="shared" si="2"/>
        <v>182</v>
      </c>
    </row>
    <row r="51" spans="1:13" x14ac:dyDescent="0.35">
      <c r="A51" s="1" t="s">
        <v>10</v>
      </c>
      <c r="B51" s="1" t="s">
        <v>78</v>
      </c>
      <c r="C51" s="1" t="s">
        <v>120</v>
      </c>
      <c r="D51" s="6">
        <v>31.74</v>
      </c>
      <c r="E51" s="6">
        <v>18.21</v>
      </c>
      <c r="F51" s="6">
        <f t="shared" si="1"/>
        <v>49.95</v>
      </c>
      <c r="G51" s="1" t="s">
        <v>13</v>
      </c>
      <c r="H51" s="1" t="s">
        <v>114</v>
      </c>
      <c r="I51" s="2">
        <v>44105</v>
      </c>
      <c r="J51" s="1" t="s">
        <v>115</v>
      </c>
      <c r="K51" s="2">
        <v>44197</v>
      </c>
      <c r="L51" s="2">
        <v>44287</v>
      </c>
      <c r="M51" s="1">
        <f t="shared" si="2"/>
        <v>182</v>
      </c>
    </row>
    <row r="52" spans="1:13" x14ac:dyDescent="0.35">
      <c r="A52" s="1" t="s">
        <v>10</v>
      </c>
      <c r="B52" s="1" t="s">
        <v>78</v>
      </c>
      <c r="C52" s="1" t="s">
        <v>121</v>
      </c>
      <c r="D52" s="6">
        <v>26.37</v>
      </c>
      <c r="E52" s="6">
        <v>18.11</v>
      </c>
      <c r="F52" s="6">
        <f t="shared" si="1"/>
        <v>44.480000000000004</v>
      </c>
      <c r="G52" s="1" t="s">
        <v>13</v>
      </c>
      <c r="H52" s="1" t="s">
        <v>114</v>
      </c>
      <c r="I52" s="2">
        <v>44105</v>
      </c>
      <c r="J52" s="1" t="s">
        <v>115</v>
      </c>
      <c r="K52" s="2">
        <v>44197</v>
      </c>
      <c r="L52" s="2">
        <v>44287</v>
      </c>
      <c r="M52" s="1">
        <f t="shared" si="2"/>
        <v>182</v>
      </c>
    </row>
    <row r="53" spans="1:13" x14ac:dyDescent="0.35">
      <c r="A53" s="1" t="s">
        <v>10</v>
      </c>
      <c r="B53" s="1" t="s">
        <v>78</v>
      </c>
      <c r="C53" s="1" t="s">
        <v>96</v>
      </c>
      <c r="D53" s="6">
        <v>22.53</v>
      </c>
      <c r="E53" s="6">
        <v>3.98</v>
      </c>
      <c r="F53" s="6">
        <f t="shared" si="1"/>
        <v>26.51</v>
      </c>
      <c r="G53" s="1" t="s">
        <v>43</v>
      </c>
      <c r="H53" s="1" t="s">
        <v>97</v>
      </c>
      <c r="I53" s="2">
        <v>40423</v>
      </c>
      <c r="J53" s="1" t="s">
        <v>80</v>
      </c>
      <c r="K53" s="2">
        <v>44232</v>
      </c>
      <c r="L53" s="2">
        <v>44287</v>
      </c>
      <c r="M53" s="1">
        <f t="shared" si="2"/>
        <v>3864</v>
      </c>
    </row>
    <row r="54" spans="1:13" x14ac:dyDescent="0.35">
      <c r="A54" s="1" t="s">
        <v>10</v>
      </c>
      <c r="B54" s="1" t="s">
        <v>78</v>
      </c>
      <c r="C54" s="1" t="s">
        <v>98</v>
      </c>
      <c r="D54" s="6">
        <v>23.73</v>
      </c>
      <c r="E54" s="6">
        <v>4.21</v>
      </c>
      <c r="F54" s="6">
        <f t="shared" si="1"/>
        <v>27.94</v>
      </c>
      <c r="G54" s="1" t="s">
        <v>43</v>
      </c>
      <c r="H54" s="1" t="s">
        <v>97</v>
      </c>
      <c r="I54" s="2">
        <v>40423</v>
      </c>
      <c r="J54" s="1" t="s">
        <v>80</v>
      </c>
      <c r="K54" s="2">
        <v>44232</v>
      </c>
      <c r="L54" s="2">
        <v>44287</v>
      </c>
      <c r="M54" s="1">
        <f t="shared" si="2"/>
        <v>3864</v>
      </c>
    </row>
    <row r="55" spans="1:13" x14ac:dyDescent="0.35">
      <c r="A55" s="1" t="s">
        <v>10</v>
      </c>
      <c r="B55" s="1" t="s">
        <v>78</v>
      </c>
      <c r="C55" s="1" t="s">
        <v>99</v>
      </c>
      <c r="D55" s="6">
        <v>22.45</v>
      </c>
      <c r="E55" s="6">
        <v>11.85</v>
      </c>
      <c r="F55" s="6">
        <f t="shared" si="1"/>
        <v>34.299999999999997</v>
      </c>
      <c r="G55" s="1" t="s">
        <v>43</v>
      </c>
      <c r="H55" s="1" t="s">
        <v>97</v>
      </c>
      <c r="I55" s="2">
        <v>40423</v>
      </c>
      <c r="J55" s="1" t="s">
        <v>80</v>
      </c>
      <c r="K55" s="2">
        <v>44232</v>
      </c>
      <c r="L55" s="2">
        <v>44287</v>
      </c>
      <c r="M55" s="1">
        <f t="shared" si="2"/>
        <v>3864</v>
      </c>
    </row>
    <row r="56" spans="1:13" x14ac:dyDescent="0.35">
      <c r="A56" s="1" t="s">
        <v>10</v>
      </c>
      <c r="B56" s="1" t="s">
        <v>78</v>
      </c>
      <c r="C56" s="1" t="s">
        <v>100</v>
      </c>
      <c r="D56" s="6">
        <v>20.55</v>
      </c>
      <c r="E56" s="6">
        <v>8.25</v>
      </c>
      <c r="F56" s="6">
        <f t="shared" si="1"/>
        <v>28.8</v>
      </c>
      <c r="G56" s="1" t="s">
        <v>43</v>
      </c>
      <c r="H56" s="1" t="s">
        <v>97</v>
      </c>
      <c r="I56" s="2">
        <v>40423</v>
      </c>
      <c r="J56" s="1" t="s">
        <v>80</v>
      </c>
      <c r="K56" s="2">
        <v>44232</v>
      </c>
      <c r="L56" s="2">
        <v>44287</v>
      </c>
      <c r="M56" s="1">
        <f t="shared" si="2"/>
        <v>3864</v>
      </c>
    </row>
    <row r="57" spans="1:13" x14ac:dyDescent="0.35">
      <c r="A57" s="1" t="s">
        <v>10</v>
      </c>
      <c r="B57" s="1" t="s">
        <v>78</v>
      </c>
      <c r="C57" s="1" t="s">
        <v>101</v>
      </c>
      <c r="D57" s="6">
        <v>11.85</v>
      </c>
      <c r="E57" s="6">
        <v>1.32</v>
      </c>
      <c r="F57" s="6">
        <f t="shared" si="1"/>
        <v>13.17</v>
      </c>
      <c r="G57" s="1" t="s">
        <v>43</v>
      </c>
      <c r="H57" s="1" t="s">
        <v>97</v>
      </c>
      <c r="I57" s="2">
        <v>40423</v>
      </c>
      <c r="J57" s="1" t="s">
        <v>80</v>
      </c>
      <c r="K57" s="2">
        <v>44232</v>
      </c>
      <c r="L57" s="2">
        <v>44287</v>
      </c>
      <c r="M57" s="1">
        <f t="shared" si="2"/>
        <v>3864</v>
      </c>
    </row>
    <row r="58" spans="1:13" x14ac:dyDescent="0.35">
      <c r="A58" s="1" t="s">
        <v>10</v>
      </c>
      <c r="B58" s="1" t="s">
        <v>78</v>
      </c>
      <c r="C58" s="1" t="s">
        <v>102</v>
      </c>
      <c r="D58" s="6">
        <v>7.39</v>
      </c>
      <c r="E58" s="6">
        <v>0.2</v>
      </c>
      <c r="F58" s="6">
        <f t="shared" si="1"/>
        <v>7.59</v>
      </c>
      <c r="G58" s="1" t="s">
        <v>43</v>
      </c>
      <c r="H58" s="1" t="s">
        <v>97</v>
      </c>
      <c r="I58" s="2">
        <v>40423</v>
      </c>
      <c r="J58" s="1" t="s">
        <v>80</v>
      </c>
      <c r="K58" s="2">
        <v>44232</v>
      </c>
      <c r="L58" s="2">
        <v>44287</v>
      </c>
      <c r="M58" s="1">
        <f t="shared" si="2"/>
        <v>3864</v>
      </c>
    </row>
    <row r="59" spans="1:13" x14ac:dyDescent="0.35">
      <c r="A59" s="1" t="s">
        <v>10</v>
      </c>
      <c r="B59" s="1" t="s">
        <v>78</v>
      </c>
      <c r="C59" s="1" t="s">
        <v>103</v>
      </c>
      <c r="D59" s="6">
        <v>10</v>
      </c>
      <c r="E59" s="6" t="s">
        <v>104</v>
      </c>
      <c r="F59" s="6">
        <f t="shared" si="1"/>
        <v>10</v>
      </c>
      <c r="G59" s="1" t="s">
        <v>43</v>
      </c>
      <c r="H59" s="1" t="s">
        <v>97</v>
      </c>
      <c r="I59" s="2">
        <v>40423</v>
      </c>
      <c r="J59" s="1" t="s">
        <v>80</v>
      </c>
      <c r="K59" s="2">
        <v>44232</v>
      </c>
      <c r="L59" s="2">
        <v>44287</v>
      </c>
      <c r="M59" s="1">
        <f t="shared" si="2"/>
        <v>3864</v>
      </c>
    </row>
    <row r="60" spans="1:13" x14ac:dyDescent="0.35">
      <c r="A60" s="1" t="s">
        <v>10</v>
      </c>
      <c r="B60" s="1" t="s">
        <v>78</v>
      </c>
      <c r="C60" s="1" t="s">
        <v>105</v>
      </c>
      <c r="D60" s="6">
        <v>18.47</v>
      </c>
      <c r="E60" s="6">
        <v>0.75</v>
      </c>
      <c r="F60" s="6">
        <f t="shared" si="1"/>
        <v>19.22</v>
      </c>
      <c r="G60" s="1" t="s">
        <v>43</v>
      </c>
      <c r="H60" s="1" t="s">
        <v>97</v>
      </c>
      <c r="I60" s="2">
        <v>40423</v>
      </c>
      <c r="J60" s="1" t="s">
        <v>80</v>
      </c>
      <c r="K60" s="2">
        <v>44232</v>
      </c>
      <c r="L60" s="2">
        <v>44287</v>
      </c>
      <c r="M60" s="1">
        <f t="shared" si="2"/>
        <v>3864</v>
      </c>
    </row>
    <row r="61" spans="1:13" x14ac:dyDescent="0.35">
      <c r="A61" s="1" t="s">
        <v>10</v>
      </c>
      <c r="B61" s="1" t="s">
        <v>78</v>
      </c>
      <c r="C61" s="1" t="s">
        <v>106</v>
      </c>
      <c r="D61" s="6">
        <v>11.4</v>
      </c>
      <c r="E61" s="6" t="s">
        <v>104</v>
      </c>
      <c r="F61" s="6">
        <f t="shared" si="1"/>
        <v>11.4</v>
      </c>
      <c r="G61" s="1" t="s">
        <v>43</v>
      </c>
      <c r="H61" s="1" t="s">
        <v>97</v>
      </c>
      <c r="I61" s="2">
        <v>40423</v>
      </c>
      <c r="J61" s="1" t="s">
        <v>80</v>
      </c>
      <c r="K61" s="2">
        <v>44232</v>
      </c>
      <c r="L61" s="2">
        <v>44287</v>
      </c>
      <c r="M61" s="1">
        <f t="shared" si="2"/>
        <v>3864</v>
      </c>
    </row>
    <row r="62" spans="1:13" x14ac:dyDescent="0.35">
      <c r="A62" s="1" t="s">
        <v>10</v>
      </c>
      <c r="B62" s="1" t="s">
        <v>78</v>
      </c>
      <c r="C62" s="1" t="s">
        <v>107</v>
      </c>
      <c r="D62" s="6">
        <v>17.54</v>
      </c>
      <c r="E62" s="6" t="s">
        <v>104</v>
      </c>
      <c r="F62" s="6">
        <f t="shared" si="1"/>
        <v>17.54</v>
      </c>
      <c r="G62" s="1" t="s">
        <v>43</v>
      </c>
      <c r="H62" s="1" t="s">
        <v>97</v>
      </c>
      <c r="I62" s="2">
        <v>40423</v>
      </c>
      <c r="J62" s="1" t="s">
        <v>80</v>
      </c>
      <c r="K62" s="2">
        <v>44232</v>
      </c>
      <c r="L62" s="2">
        <v>44287</v>
      </c>
      <c r="M62" s="1">
        <f t="shared" si="2"/>
        <v>3864</v>
      </c>
    </row>
    <row r="63" spans="1:13" x14ac:dyDescent="0.35">
      <c r="A63" s="1" t="s">
        <v>10</v>
      </c>
      <c r="B63" s="1" t="s">
        <v>78</v>
      </c>
      <c r="C63" s="1" t="s">
        <v>108</v>
      </c>
      <c r="D63" s="6">
        <v>17.79</v>
      </c>
      <c r="E63" s="6" t="s">
        <v>104</v>
      </c>
      <c r="F63" s="6">
        <f t="shared" si="1"/>
        <v>17.79</v>
      </c>
      <c r="G63" s="1" t="s">
        <v>43</v>
      </c>
      <c r="H63" s="1" t="s">
        <v>97</v>
      </c>
      <c r="I63" s="2">
        <v>40423</v>
      </c>
      <c r="J63" s="1" t="s">
        <v>80</v>
      </c>
      <c r="K63" s="2">
        <v>44232</v>
      </c>
      <c r="L63" s="2">
        <v>44287</v>
      </c>
      <c r="M63" s="1">
        <f t="shared" si="2"/>
        <v>3864</v>
      </c>
    </row>
    <row r="64" spans="1:13" x14ac:dyDescent="0.35">
      <c r="A64" s="1" t="s">
        <v>10</v>
      </c>
      <c r="B64" s="1" t="s">
        <v>78</v>
      </c>
      <c r="C64" s="1" t="s">
        <v>109</v>
      </c>
      <c r="D64" s="6">
        <v>18.989999999999998</v>
      </c>
      <c r="E64" s="6">
        <v>0.75</v>
      </c>
      <c r="F64" s="6">
        <f t="shared" si="1"/>
        <v>19.739999999999998</v>
      </c>
      <c r="G64" s="1" t="s">
        <v>43</v>
      </c>
      <c r="H64" s="1" t="s">
        <v>97</v>
      </c>
      <c r="I64" s="2">
        <v>40423</v>
      </c>
      <c r="J64" s="1" t="s">
        <v>80</v>
      </c>
      <c r="K64" s="2">
        <v>44232</v>
      </c>
      <c r="L64" s="2">
        <v>44287</v>
      </c>
      <c r="M64" s="1">
        <f t="shared" si="2"/>
        <v>3864</v>
      </c>
    </row>
    <row r="65" spans="1:13" x14ac:dyDescent="0.35">
      <c r="A65" s="1" t="s">
        <v>10</v>
      </c>
      <c r="B65" s="1" t="s">
        <v>78</v>
      </c>
      <c r="C65" s="1" t="s">
        <v>110</v>
      </c>
      <c r="D65" s="6">
        <v>12.75</v>
      </c>
      <c r="E65" s="6">
        <v>1.24</v>
      </c>
      <c r="F65" s="6">
        <f t="shared" si="1"/>
        <v>13.99</v>
      </c>
      <c r="G65" s="1" t="s">
        <v>43</v>
      </c>
      <c r="H65" s="1" t="s">
        <v>97</v>
      </c>
      <c r="I65" s="2">
        <v>40423</v>
      </c>
      <c r="J65" s="1" t="s">
        <v>80</v>
      </c>
      <c r="K65" s="2">
        <v>44232</v>
      </c>
      <c r="L65" s="2">
        <v>44287</v>
      </c>
      <c r="M65" s="1">
        <f t="shared" si="2"/>
        <v>3864</v>
      </c>
    </row>
    <row r="66" spans="1:13" x14ac:dyDescent="0.35">
      <c r="A66" s="1" t="s">
        <v>10</v>
      </c>
      <c r="B66" s="1" t="s">
        <v>78</v>
      </c>
      <c r="C66" s="1" t="s">
        <v>111</v>
      </c>
      <c r="D66" s="6">
        <v>19</v>
      </c>
      <c r="E66" s="6" t="s">
        <v>104</v>
      </c>
      <c r="F66" s="6">
        <f t="shared" si="1"/>
        <v>19</v>
      </c>
      <c r="G66" s="1" t="s">
        <v>43</v>
      </c>
      <c r="H66" s="1" t="s">
        <v>97</v>
      </c>
      <c r="I66" s="2">
        <v>40423</v>
      </c>
      <c r="J66" s="1" t="s">
        <v>80</v>
      </c>
      <c r="K66" s="2">
        <v>44232</v>
      </c>
      <c r="L66" s="2">
        <v>44287</v>
      </c>
      <c r="M66" s="1">
        <f t="shared" ref="M66:M97" si="3">_xlfn.DAYS(L66,I66)</f>
        <v>3864</v>
      </c>
    </row>
    <row r="67" spans="1:13" x14ac:dyDescent="0.35">
      <c r="A67" s="1" t="s">
        <v>10</v>
      </c>
      <c r="B67" s="1" t="s">
        <v>78</v>
      </c>
      <c r="C67" s="1" t="s">
        <v>112</v>
      </c>
      <c r="D67" s="6">
        <v>12.14</v>
      </c>
      <c r="E67" s="6">
        <v>0.75</v>
      </c>
      <c r="F67" s="6">
        <f t="shared" ref="F67:F130" si="4">SUM(D67:E67)</f>
        <v>12.89</v>
      </c>
      <c r="G67" s="1" t="s">
        <v>43</v>
      </c>
      <c r="H67" s="1" t="s">
        <v>97</v>
      </c>
      <c r="I67" s="2">
        <v>40423</v>
      </c>
      <c r="J67" s="1" t="s">
        <v>80</v>
      </c>
      <c r="K67" s="2">
        <v>44232</v>
      </c>
      <c r="L67" s="2">
        <v>44287</v>
      </c>
      <c r="M67" s="1">
        <f t="shared" si="3"/>
        <v>3864</v>
      </c>
    </row>
    <row r="68" spans="1:13" x14ac:dyDescent="0.35">
      <c r="A68" s="1" t="s">
        <v>10</v>
      </c>
      <c r="B68" s="1" t="s">
        <v>78</v>
      </c>
      <c r="C68" s="1" t="s">
        <v>122</v>
      </c>
      <c r="D68" s="6">
        <v>9.5</v>
      </c>
      <c r="E68" s="6">
        <v>2.96</v>
      </c>
      <c r="F68" s="6">
        <f t="shared" si="4"/>
        <v>12.46</v>
      </c>
      <c r="G68" s="1" t="s">
        <v>43</v>
      </c>
      <c r="H68" s="1" t="s">
        <v>123</v>
      </c>
      <c r="I68" s="2">
        <v>34639</v>
      </c>
      <c r="J68" s="1" t="s">
        <v>115</v>
      </c>
      <c r="K68" s="2">
        <v>44197</v>
      </c>
      <c r="L68" s="2">
        <v>44287</v>
      </c>
      <c r="M68" s="1">
        <f t="shared" si="3"/>
        <v>9648</v>
      </c>
    </row>
    <row r="69" spans="1:13" x14ac:dyDescent="0.35">
      <c r="A69" s="1" t="s">
        <v>10</v>
      </c>
      <c r="B69" s="1" t="s">
        <v>78</v>
      </c>
      <c r="C69" s="1" t="s">
        <v>124</v>
      </c>
      <c r="D69" s="6">
        <v>14.04</v>
      </c>
      <c r="E69" s="6">
        <v>2.96</v>
      </c>
      <c r="F69" s="6">
        <f t="shared" si="4"/>
        <v>17</v>
      </c>
      <c r="G69" s="1" t="s">
        <v>43</v>
      </c>
      <c r="H69" s="1" t="s">
        <v>123</v>
      </c>
      <c r="I69" s="2">
        <v>34639</v>
      </c>
      <c r="J69" s="1" t="s">
        <v>115</v>
      </c>
      <c r="K69" s="2">
        <v>44197</v>
      </c>
      <c r="L69" s="2">
        <v>44287</v>
      </c>
      <c r="M69" s="1">
        <f t="shared" si="3"/>
        <v>9648</v>
      </c>
    </row>
    <row r="70" spans="1:13" x14ac:dyDescent="0.35">
      <c r="A70" s="1" t="s">
        <v>10</v>
      </c>
      <c r="B70" s="1" t="s">
        <v>78</v>
      </c>
      <c r="C70" s="1" t="s">
        <v>125</v>
      </c>
      <c r="D70" s="6">
        <v>9.5</v>
      </c>
      <c r="E70" s="6">
        <v>2.96</v>
      </c>
      <c r="F70" s="6">
        <f t="shared" si="4"/>
        <v>12.46</v>
      </c>
      <c r="G70" s="1" t="s">
        <v>43</v>
      </c>
      <c r="H70" s="1" t="s">
        <v>123</v>
      </c>
      <c r="I70" s="2">
        <v>34639</v>
      </c>
      <c r="J70" s="1" t="s">
        <v>115</v>
      </c>
      <c r="K70" s="2">
        <v>44197</v>
      </c>
      <c r="L70" s="2">
        <v>44287</v>
      </c>
      <c r="M70" s="1">
        <f t="shared" si="3"/>
        <v>9648</v>
      </c>
    </row>
    <row r="71" spans="1:13" x14ac:dyDescent="0.35">
      <c r="A71" s="1" t="s">
        <v>10</v>
      </c>
      <c r="B71" s="1" t="s">
        <v>78</v>
      </c>
      <c r="C71" s="1" t="s">
        <v>126</v>
      </c>
      <c r="D71" s="6">
        <v>10.119999999999999</v>
      </c>
      <c r="E71" s="6">
        <v>2.96</v>
      </c>
      <c r="F71" s="6">
        <f t="shared" si="4"/>
        <v>13.079999999999998</v>
      </c>
      <c r="G71" s="1" t="s">
        <v>43</v>
      </c>
      <c r="H71" s="1" t="s">
        <v>123</v>
      </c>
      <c r="I71" s="2">
        <v>34639</v>
      </c>
      <c r="J71" s="1" t="s">
        <v>115</v>
      </c>
      <c r="K71" s="2">
        <v>44197</v>
      </c>
      <c r="L71" s="2">
        <v>44287</v>
      </c>
      <c r="M71" s="1">
        <f t="shared" si="3"/>
        <v>9648</v>
      </c>
    </row>
    <row r="72" spans="1:13" x14ac:dyDescent="0.35">
      <c r="A72" s="1" t="s">
        <v>10</v>
      </c>
      <c r="B72" s="1" t="s">
        <v>78</v>
      </c>
      <c r="C72" s="1" t="s">
        <v>127</v>
      </c>
      <c r="D72" s="6">
        <v>12.39</v>
      </c>
      <c r="E72" s="6">
        <v>2.96</v>
      </c>
      <c r="F72" s="6">
        <f t="shared" si="4"/>
        <v>15.350000000000001</v>
      </c>
      <c r="G72" s="1" t="s">
        <v>43</v>
      </c>
      <c r="H72" s="1" t="s">
        <v>123</v>
      </c>
      <c r="I72" s="2">
        <v>34639</v>
      </c>
      <c r="J72" s="1" t="s">
        <v>115</v>
      </c>
      <c r="K72" s="2">
        <v>44197</v>
      </c>
      <c r="L72" s="2">
        <v>44287</v>
      </c>
      <c r="M72" s="1">
        <f t="shared" si="3"/>
        <v>9648</v>
      </c>
    </row>
    <row r="73" spans="1:13" x14ac:dyDescent="0.35">
      <c r="A73" s="1" t="s">
        <v>10</v>
      </c>
      <c r="B73" s="1" t="s">
        <v>78</v>
      </c>
      <c r="C73" s="1" t="s">
        <v>128</v>
      </c>
      <c r="D73" s="6">
        <v>10.119999999999999</v>
      </c>
      <c r="E73" s="6">
        <v>2.96</v>
      </c>
      <c r="F73" s="6">
        <f t="shared" si="4"/>
        <v>13.079999999999998</v>
      </c>
      <c r="G73" s="1" t="s">
        <v>43</v>
      </c>
      <c r="H73" s="1" t="s">
        <v>123</v>
      </c>
      <c r="I73" s="2">
        <v>34639</v>
      </c>
      <c r="J73" s="1" t="s">
        <v>115</v>
      </c>
      <c r="K73" s="2">
        <v>44197</v>
      </c>
      <c r="L73" s="2">
        <v>44287</v>
      </c>
      <c r="M73" s="1">
        <f t="shared" si="3"/>
        <v>9648</v>
      </c>
    </row>
    <row r="74" spans="1:13" x14ac:dyDescent="0.35">
      <c r="A74" s="1" t="s">
        <v>10</v>
      </c>
      <c r="B74" s="1" t="s">
        <v>78</v>
      </c>
      <c r="C74" s="1" t="s">
        <v>129</v>
      </c>
      <c r="D74" s="6">
        <v>14.59</v>
      </c>
      <c r="E74" s="6">
        <v>2.96</v>
      </c>
      <c r="F74" s="6">
        <f t="shared" si="4"/>
        <v>17.55</v>
      </c>
      <c r="G74" s="1" t="s">
        <v>43</v>
      </c>
      <c r="H74" s="1" t="s">
        <v>123</v>
      </c>
      <c r="I74" s="2">
        <v>34639</v>
      </c>
      <c r="J74" s="1" t="s">
        <v>115</v>
      </c>
      <c r="K74" s="2">
        <v>44197</v>
      </c>
      <c r="L74" s="2">
        <v>44287</v>
      </c>
      <c r="M74" s="1">
        <f t="shared" si="3"/>
        <v>9648</v>
      </c>
    </row>
    <row r="75" spans="1:13" x14ac:dyDescent="0.35">
      <c r="A75" s="1" t="s">
        <v>10</v>
      </c>
      <c r="B75" s="1" t="s">
        <v>78</v>
      </c>
      <c r="C75" s="1" t="s">
        <v>130</v>
      </c>
      <c r="D75" s="6">
        <v>9.5</v>
      </c>
      <c r="E75" s="6">
        <v>2.96</v>
      </c>
      <c r="F75" s="6">
        <f t="shared" si="4"/>
        <v>12.46</v>
      </c>
      <c r="G75" s="1" t="s">
        <v>43</v>
      </c>
      <c r="H75" s="1" t="s">
        <v>123</v>
      </c>
      <c r="I75" s="2">
        <v>34639</v>
      </c>
      <c r="J75" s="1" t="s">
        <v>115</v>
      </c>
      <c r="K75" s="2">
        <v>44197</v>
      </c>
      <c r="L75" s="2">
        <v>44287</v>
      </c>
      <c r="M75" s="1">
        <f t="shared" si="3"/>
        <v>9648</v>
      </c>
    </row>
    <row r="76" spans="1:13" x14ac:dyDescent="0.35">
      <c r="A76" s="1" t="s">
        <v>10</v>
      </c>
      <c r="B76" s="1" t="s">
        <v>78</v>
      </c>
      <c r="C76" s="1" t="s">
        <v>131</v>
      </c>
      <c r="D76" s="6">
        <v>9.6300000000000008</v>
      </c>
      <c r="E76" s="6">
        <v>2.96</v>
      </c>
      <c r="F76" s="6">
        <f t="shared" si="4"/>
        <v>12.59</v>
      </c>
      <c r="G76" s="1" t="s">
        <v>43</v>
      </c>
      <c r="H76" s="1" t="s">
        <v>123</v>
      </c>
      <c r="I76" s="2">
        <v>34639</v>
      </c>
      <c r="J76" s="1" t="s">
        <v>115</v>
      </c>
      <c r="K76" s="2">
        <v>44197</v>
      </c>
      <c r="L76" s="2">
        <v>44287</v>
      </c>
      <c r="M76" s="1">
        <f t="shared" si="3"/>
        <v>9648</v>
      </c>
    </row>
    <row r="77" spans="1:13" x14ac:dyDescent="0.35">
      <c r="A77" s="1" t="s">
        <v>10</v>
      </c>
      <c r="B77" s="1" t="s">
        <v>78</v>
      </c>
      <c r="C77" s="1" t="s">
        <v>132</v>
      </c>
      <c r="D77" s="6">
        <v>12.78</v>
      </c>
      <c r="E77" s="6">
        <v>2.96</v>
      </c>
      <c r="F77" s="6">
        <f t="shared" si="4"/>
        <v>15.739999999999998</v>
      </c>
      <c r="G77" s="1" t="s">
        <v>43</v>
      </c>
      <c r="H77" s="1" t="s">
        <v>123</v>
      </c>
      <c r="I77" s="2">
        <v>34639</v>
      </c>
      <c r="J77" s="1" t="s">
        <v>115</v>
      </c>
      <c r="K77" s="2">
        <v>44197</v>
      </c>
      <c r="L77" s="2">
        <v>44287</v>
      </c>
      <c r="M77" s="1">
        <f t="shared" si="3"/>
        <v>9648</v>
      </c>
    </row>
    <row r="78" spans="1:13" x14ac:dyDescent="0.35">
      <c r="A78" s="1" t="s">
        <v>10</v>
      </c>
      <c r="B78" s="1" t="s">
        <v>78</v>
      </c>
      <c r="C78" s="1" t="s">
        <v>133</v>
      </c>
      <c r="D78" s="6">
        <v>13.69</v>
      </c>
      <c r="E78" s="6">
        <v>2.96</v>
      </c>
      <c r="F78" s="6">
        <f t="shared" si="4"/>
        <v>16.649999999999999</v>
      </c>
      <c r="G78" s="1" t="s">
        <v>43</v>
      </c>
      <c r="H78" s="1" t="s">
        <v>123</v>
      </c>
      <c r="I78" s="2">
        <v>34639</v>
      </c>
      <c r="J78" s="1" t="s">
        <v>115</v>
      </c>
      <c r="K78" s="2">
        <v>44197</v>
      </c>
      <c r="L78" s="2">
        <v>44287</v>
      </c>
      <c r="M78" s="1">
        <f t="shared" si="3"/>
        <v>9648</v>
      </c>
    </row>
    <row r="79" spans="1:13" x14ac:dyDescent="0.35">
      <c r="A79" s="1" t="s">
        <v>10</v>
      </c>
      <c r="B79" s="1" t="s">
        <v>78</v>
      </c>
      <c r="C79" s="1" t="s">
        <v>134</v>
      </c>
      <c r="D79" s="6">
        <v>14.18</v>
      </c>
      <c r="E79" s="6">
        <v>2.96</v>
      </c>
      <c r="F79" s="6">
        <f t="shared" si="4"/>
        <v>17.14</v>
      </c>
      <c r="G79" s="1" t="s">
        <v>43</v>
      </c>
      <c r="H79" s="1" t="s">
        <v>123</v>
      </c>
      <c r="I79" s="2">
        <v>34639</v>
      </c>
      <c r="J79" s="1" t="s">
        <v>115</v>
      </c>
      <c r="K79" s="2">
        <v>44197</v>
      </c>
      <c r="L79" s="2">
        <v>44287</v>
      </c>
      <c r="M79" s="1">
        <f t="shared" si="3"/>
        <v>9648</v>
      </c>
    </row>
    <row r="80" spans="1:13" x14ac:dyDescent="0.35">
      <c r="A80" s="1" t="s">
        <v>10</v>
      </c>
      <c r="B80" s="1" t="s">
        <v>78</v>
      </c>
      <c r="C80" s="1" t="s">
        <v>135</v>
      </c>
      <c r="D80" s="6">
        <v>12.14</v>
      </c>
      <c r="E80" s="6">
        <v>2.96</v>
      </c>
      <c r="F80" s="6">
        <f t="shared" si="4"/>
        <v>15.100000000000001</v>
      </c>
      <c r="G80" s="1" t="s">
        <v>43</v>
      </c>
      <c r="H80" s="1" t="s">
        <v>123</v>
      </c>
      <c r="I80" s="2">
        <v>34639</v>
      </c>
      <c r="J80" s="1" t="s">
        <v>115</v>
      </c>
      <c r="K80" s="2">
        <v>44197</v>
      </c>
      <c r="L80" s="2">
        <v>44287</v>
      </c>
      <c r="M80" s="1">
        <f t="shared" si="3"/>
        <v>9648</v>
      </c>
    </row>
    <row r="81" spans="1:13" x14ac:dyDescent="0.35">
      <c r="A81" s="1" t="s">
        <v>10</v>
      </c>
      <c r="B81" s="1" t="s">
        <v>78</v>
      </c>
      <c r="C81" s="1" t="s">
        <v>136</v>
      </c>
      <c r="D81" s="6">
        <v>9.5</v>
      </c>
      <c r="E81" s="6">
        <v>2.96</v>
      </c>
      <c r="F81" s="6">
        <f t="shared" si="4"/>
        <v>12.46</v>
      </c>
      <c r="G81" s="1" t="s">
        <v>43</v>
      </c>
      <c r="H81" s="1" t="s">
        <v>123</v>
      </c>
      <c r="I81" s="2">
        <v>34639</v>
      </c>
      <c r="J81" s="1" t="s">
        <v>115</v>
      </c>
      <c r="K81" s="2">
        <v>44197</v>
      </c>
      <c r="L81" s="2">
        <v>44287</v>
      </c>
      <c r="M81" s="1">
        <f t="shared" si="3"/>
        <v>9648</v>
      </c>
    </row>
    <row r="82" spans="1:13" x14ac:dyDescent="0.35">
      <c r="A82" s="1" t="s">
        <v>10</v>
      </c>
      <c r="B82" s="1" t="s">
        <v>78</v>
      </c>
      <c r="C82" s="1" t="s">
        <v>137</v>
      </c>
      <c r="D82" s="6">
        <v>13.2</v>
      </c>
      <c r="E82" s="6">
        <v>2.96</v>
      </c>
      <c r="F82" s="6">
        <f t="shared" si="4"/>
        <v>16.16</v>
      </c>
      <c r="G82" s="1" t="s">
        <v>43</v>
      </c>
      <c r="H82" s="1" t="s">
        <v>123</v>
      </c>
      <c r="I82" s="2">
        <v>34639</v>
      </c>
      <c r="J82" s="1" t="s">
        <v>115</v>
      </c>
      <c r="K82" s="2">
        <v>44197</v>
      </c>
      <c r="L82" s="2">
        <v>44287</v>
      </c>
      <c r="M82" s="1">
        <f t="shared" si="3"/>
        <v>9648</v>
      </c>
    </row>
    <row r="83" spans="1:13" x14ac:dyDescent="0.35">
      <c r="A83" s="1" t="s">
        <v>10</v>
      </c>
      <c r="B83" s="1" t="s">
        <v>78</v>
      </c>
      <c r="C83" s="1" t="s">
        <v>138</v>
      </c>
      <c r="D83" s="6">
        <v>13.45</v>
      </c>
      <c r="E83" s="6">
        <v>2.96</v>
      </c>
      <c r="F83" s="6">
        <f t="shared" si="4"/>
        <v>16.41</v>
      </c>
      <c r="G83" s="1" t="s">
        <v>43</v>
      </c>
      <c r="H83" s="1" t="s">
        <v>123</v>
      </c>
      <c r="I83" s="2">
        <v>34639</v>
      </c>
      <c r="J83" s="1" t="s">
        <v>115</v>
      </c>
      <c r="K83" s="2">
        <v>44197</v>
      </c>
      <c r="L83" s="2">
        <v>44287</v>
      </c>
      <c r="M83" s="1">
        <f t="shared" si="3"/>
        <v>9648</v>
      </c>
    </row>
    <row r="84" spans="1:13" x14ac:dyDescent="0.35">
      <c r="A84" s="1" t="s">
        <v>10</v>
      </c>
      <c r="B84" s="1" t="s">
        <v>78</v>
      </c>
      <c r="C84" s="1" t="s">
        <v>139</v>
      </c>
      <c r="D84" s="6">
        <v>14.18</v>
      </c>
      <c r="E84" s="6">
        <v>2.96</v>
      </c>
      <c r="F84" s="6">
        <f t="shared" si="4"/>
        <v>17.14</v>
      </c>
      <c r="G84" s="1" t="s">
        <v>43</v>
      </c>
      <c r="H84" s="1" t="s">
        <v>123</v>
      </c>
      <c r="I84" s="2">
        <v>34639</v>
      </c>
      <c r="J84" s="1" t="s">
        <v>115</v>
      </c>
      <c r="K84" s="2">
        <v>44197</v>
      </c>
      <c r="L84" s="2">
        <v>44287</v>
      </c>
      <c r="M84" s="1">
        <f t="shared" si="3"/>
        <v>9648</v>
      </c>
    </row>
    <row r="85" spans="1:13" x14ac:dyDescent="0.35">
      <c r="A85" s="1" t="s">
        <v>10</v>
      </c>
      <c r="B85" s="1" t="s">
        <v>78</v>
      </c>
      <c r="C85" s="1" t="s">
        <v>140</v>
      </c>
      <c r="D85" s="6">
        <v>9.5</v>
      </c>
      <c r="E85" s="6">
        <v>2.96</v>
      </c>
      <c r="F85" s="6">
        <f t="shared" si="4"/>
        <v>12.46</v>
      </c>
      <c r="G85" s="1" t="s">
        <v>43</v>
      </c>
      <c r="H85" s="1" t="s">
        <v>123</v>
      </c>
      <c r="I85" s="2">
        <v>34639</v>
      </c>
      <c r="J85" s="1" t="s">
        <v>115</v>
      </c>
      <c r="K85" s="2">
        <v>44197</v>
      </c>
      <c r="L85" s="2">
        <v>44287</v>
      </c>
      <c r="M85" s="1">
        <f t="shared" si="3"/>
        <v>9648</v>
      </c>
    </row>
    <row r="86" spans="1:13" x14ac:dyDescent="0.35">
      <c r="A86" s="1" t="s">
        <v>10</v>
      </c>
      <c r="B86" s="1" t="s">
        <v>78</v>
      </c>
      <c r="C86" s="1" t="s">
        <v>141</v>
      </c>
      <c r="D86" s="6">
        <v>9.5</v>
      </c>
      <c r="E86" s="6">
        <v>2.96</v>
      </c>
      <c r="F86" s="6">
        <f t="shared" si="4"/>
        <v>12.46</v>
      </c>
      <c r="G86" s="1" t="s">
        <v>43</v>
      </c>
      <c r="H86" s="1" t="s">
        <v>123</v>
      </c>
      <c r="I86" s="2">
        <v>34639</v>
      </c>
      <c r="J86" s="1" t="s">
        <v>115</v>
      </c>
      <c r="K86" s="2">
        <v>44197</v>
      </c>
      <c r="L86" s="2">
        <v>44287</v>
      </c>
      <c r="M86" s="1">
        <f t="shared" si="3"/>
        <v>9648</v>
      </c>
    </row>
    <row r="87" spans="1:13" x14ac:dyDescent="0.35">
      <c r="A87" s="1" t="s">
        <v>10</v>
      </c>
      <c r="B87" s="1" t="s">
        <v>78</v>
      </c>
      <c r="C87" s="1" t="s">
        <v>142</v>
      </c>
      <c r="D87" s="6">
        <v>14.53</v>
      </c>
      <c r="E87" s="6">
        <v>2.96</v>
      </c>
      <c r="F87" s="6">
        <f t="shared" si="4"/>
        <v>17.489999999999998</v>
      </c>
      <c r="G87" s="1" t="s">
        <v>43</v>
      </c>
      <c r="H87" s="1" t="s">
        <v>123</v>
      </c>
      <c r="I87" s="2">
        <v>34639</v>
      </c>
      <c r="J87" s="1" t="s">
        <v>115</v>
      </c>
      <c r="K87" s="2">
        <v>44197</v>
      </c>
      <c r="L87" s="2">
        <v>44287</v>
      </c>
      <c r="M87" s="1">
        <f t="shared" si="3"/>
        <v>9648</v>
      </c>
    </row>
    <row r="88" spans="1:13" x14ac:dyDescent="0.35">
      <c r="A88" s="1" t="s">
        <v>10</v>
      </c>
      <c r="B88" s="1" t="s">
        <v>78</v>
      </c>
      <c r="C88" s="1" t="s">
        <v>143</v>
      </c>
      <c r="D88" s="6">
        <v>12.39</v>
      </c>
      <c r="E88" s="6">
        <v>2.96</v>
      </c>
      <c r="F88" s="6">
        <f t="shared" si="4"/>
        <v>15.350000000000001</v>
      </c>
      <c r="G88" s="1" t="s">
        <v>43</v>
      </c>
      <c r="H88" s="1" t="s">
        <v>123</v>
      </c>
      <c r="I88" s="2">
        <v>34639</v>
      </c>
      <c r="J88" s="1" t="s">
        <v>115</v>
      </c>
      <c r="K88" s="2">
        <v>44197</v>
      </c>
      <c r="L88" s="2">
        <v>44287</v>
      </c>
      <c r="M88" s="1">
        <f t="shared" si="3"/>
        <v>9648</v>
      </c>
    </row>
    <row r="89" spans="1:13" x14ac:dyDescent="0.35">
      <c r="A89" s="1" t="s">
        <v>10</v>
      </c>
      <c r="B89" s="1" t="s">
        <v>78</v>
      </c>
      <c r="C89" s="1" t="s">
        <v>144</v>
      </c>
      <c r="D89" s="6">
        <v>9.32</v>
      </c>
      <c r="E89" s="6">
        <v>2.96</v>
      </c>
      <c r="F89" s="6">
        <f t="shared" si="4"/>
        <v>12.280000000000001</v>
      </c>
      <c r="G89" s="1" t="s">
        <v>43</v>
      </c>
      <c r="H89" s="1" t="s">
        <v>123</v>
      </c>
      <c r="I89" s="2">
        <v>34639</v>
      </c>
      <c r="J89" s="1" t="s">
        <v>115</v>
      </c>
      <c r="K89" s="2">
        <v>44197</v>
      </c>
      <c r="L89" s="2">
        <v>44287</v>
      </c>
      <c r="M89" s="1">
        <f t="shared" si="3"/>
        <v>9648</v>
      </c>
    </row>
    <row r="90" spans="1:13" x14ac:dyDescent="0.35">
      <c r="A90" s="1" t="s">
        <v>10</v>
      </c>
      <c r="B90" s="1" t="s">
        <v>78</v>
      </c>
      <c r="C90" s="1" t="s">
        <v>145</v>
      </c>
      <c r="D90" s="6">
        <v>9.5</v>
      </c>
      <c r="E90" s="6">
        <v>2.96</v>
      </c>
      <c r="F90" s="6">
        <f t="shared" si="4"/>
        <v>12.46</v>
      </c>
      <c r="G90" s="1" t="s">
        <v>43</v>
      </c>
      <c r="H90" s="1" t="s">
        <v>123</v>
      </c>
      <c r="I90" s="2">
        <v>34639</v>
      </c>
      <c r="J90" s="1" t="s">
        <v>115</v>
      </c>
      <c r="K90" s="2">
        <v>44197</v>
      </c>
      <c r="L90" s="2">
        <v>44287</v>
      </c>
      <c r="M90" s="1">
        <f t="shared" si="3"/>
        <v>9648</v>
      </c>
    </row>
    <row r="91" spans="1:13" x14ac:dyDescent="0.35">
      <c r="A91" s="1" t="s">
        <v>10</v>
      </c>
      <c r="B91" s="1" t="s">
        <v>78</v>
      </c>
      <c r="C91" s="1" t="s">
        <v>146</v>
      </c>
      <c r="D91" s="6">
        <v>10.119999999999999</v>
      </c>
      <c r="E91" s="6">
        <v>2.96</v>
      </c>
      <c r="F91" s="6">
        <f t="shared" si="4"/>
        <v>13.079999999999998</v>
      </c>
      <c r="G91" s="1" t="s">
        <v>43</v>
      </c>
      <c r="H91" s="1" t="s">
        <v>123</v>
      </c>
      <c r="I91" s="2">
        <v>34639</v>
      </c>
      <c r="J91" s="1" t="s">
        <v>115</v>
      </c>
      <c r="K91" s="2">
        <v>44197</v>
      </c>
      <c r="L91" s="2">
        <v>44287</v>
      </c>
      <c r="M91" s="1">
        <f t="shared" si="3"/>
        <v>9648</v>
      </c>
    </row>
    <row r="92" spans="1:13" x14ac:dyDescent="0.35">
      <c r="A92" s="1" t="s">
        <v>10</v>
      </c>
      <c r="B92" s="1" t="s">
        <v>78</v>
      </c>
      <c r="C92" s="1" t="s">
        <v>147</v>
      </c>
      <c r="D92" s="6">
        <v>9.5</v>
      </c>
      <c r="E92" s="6">
        <v>2.96</v>
      </c>
      <c r="F92" s="6">
        <f t="shared" si="4"/>
        <v>12.46</v>
      </c>
      <c r="G92" s="1" t="s">
        <v>43</v>
      </c>
      <c r="H92" s="1" t="s">
        <v>123</v>
      </c>
      <c r="I92" s="2">
        <v>34639</v>
      </c>
      <c r="J92" s="1" t="s">
        <v>115</v>
      </c>
      <c r="K92" s="2">
        <v>44197</v>
      </c>
      <c r="L92" s="2">
        <v>44287</v>
      </c>
      <c r="M92" s="1">
        <f t="shared" si="3"/>
        <v>9648</v>
      </c>
    </row>
    <row r="93" spans="1:13" x14ac:dyDescent="0.35">
      <c r="A93" s="1" t="s">
        <v>10</v>
      </c>
      <c r="B93" s="1" t="s">
        <v>78</v>
      </c>
      <c r="C93" s="1" t="s">
        <v>148</v>
      </c>
      <c r="D93" s="6">
        <v>9.5</v>
      </c>
      <c r="E93" s="6">
        <v>2.96</v>
      </c>
      <c r="F93" s="6">
        <f t="shared" si="4"/>
        <v>12.46</v>
      </c>
      <c r="G93" s="1" t="s">
        <v>43</v>
      </c>
      <c r="H93" s="1" t="s">
        <v>123</v>
      </c>
      <c r="I93" s="2">
        <v>34639</v>
      </c>
      <c r="J93" s="1" t="s">
        <v>115</v>
      </c>
      <c r="K93" s="2">
        <v>44197</v>
      </c>
      <c r="L93" s="2">
        <v>44287</v>
      </c>
      <c r="M93" s="1">
        <f t="shared" si="3"/>
        <v>9648</v>
      </c>
    </row>
    <row r="94" spans="1:13" x14ac:dyDescent="0.35">
      <c r="A94" s="1" t="s">
        <v>10</v>
      </c>
      <c r="B94" s="1" t="s">
        <v>78</v>
      </c>
      <c r="C94" s="1" t="s">
        <v>149</v>
      </c>
      <c r="D94" s="6">
        <v>9.32</v>
      </c>
      <c r="E94" s="6">
        <v>2.96</v>
      </c>
      <c r="F94" s="6">
        <f t="shared" si="4"/>
        <v>12.280000000000001</v>
      </c>
      <c r="G94" s="1" t="s">
        <v>43</v>
      </c>
      <c r="H94" s="1" t="s">
        <v>123</v>
      </c>
      <c r="I94" s="2">
        <v>34639</v>
      </c>
      <c r="J94" s="1" t="s">
        <v>115</v>
      </c>
      <c r="K94" s="2">
        <v>44197</v>
      </c>
      <c r="L94" s="2">
        <v>44287</v>
      </c>
      <c r="M94" s="1">
        <f t="shared" si="3"/>
        <v>9648</v>
      </c>
    </row>
    <row r="95" spans="1:13" x14ac:dyDescent="0.35">
      <c r="A95" s="1" t="s">
        <v>10</v>
      </c>
      <c r="B95" s="1" t="s">
        <v>78</v>
      </c>
      <c r="C95" s="1" t="s">
        <v>150</v>
      </c>
      <c r="D95" s="6">
        <v>12.97</v>
      </c>
      <c r="E95" s="6">
        <v>2.96</v>
      </c>
      <c r="F95" s="6">
        <f t="shared" si="4"/>
        <v>15.93</v>
      </c>
      <c r="G95" s="1" t="s">
        <v>43</v>
      </c>
      <c r="H95" s="1" t="s">
        <v>123</v>
      </c>
      <c r="I95" s="2">
        <v>34639</v>
      </c>
      <c r="J95" s="1" t="s">
        <v>115</v>
      </c>
      <c r="K95" s="2">
        <v>44197</v>
      </c>
      <c r="L95" s="2">
        <v>44287</v>
      </c>
      <c r="M95" s="1">
        <f t="shared" si="3"/>
        <v>9648</v>
      </c>
    </row>
    <row r="96" spans="1:13" x14ac:dyDescent="0.35">
      <c r="A96" s="1" t="s">
        <v>10</v>
      </c>
      <c r="B96" s="1" t="s">
        <v>78</v>
      </c>
      <c r="C96" s="1" t="s">
        <v>151</v>
      </c>
      <c r="D96" s="6">
        <v>12.97</v>
      </c>
      <c r="E96" s="6">
        <v>2.96</v>
      </c>
      <c r="F96" s="6">
        <f t="shared" si="4"/>
        <v>15.93</v>
      </c>
      <c r="G96" s="1" t="s">
        <v>43</v>
      </c>
      <c r="H96" s="1" t="s">
        <v>123</v>
      </c>
      <c r="I96" s="2">
        <v>34639</v>
      </c>
      <c r="J96" s="1" t="s">
        <v>115</v>
      </c>
      <c r="K96" s="2">
        <v>44197</v>
      </c>
      <c r="L96" s="2">
        <v>44287</v>
      </c>
      <c r="M96" s="1">
        <f t="shared" si="3"/>
        <v>9648</v>
      </c>
    </row>
    <row r="97" spans="1:13" x14ac:dyDescent="0.35">
      <c r="A97" s="1" t="s">
        <v>10</v>
      </c>
      <c r="B97" s="1" t="s">
        <v>78</v>
      </c>
      <c r="C97" s="1" t="s">
        <v>152</v>
      </c>
      <c r="D97" s="6">
        <v>10.42</v>
      </c>
      <c r="E97" s="6">
        <v>2.96</v>
      </c>
      <c r="F97" s="6">
        <f t="shared" si="4"/>
        <v>13.379999999999999</v>
      </c>
      <c r="G97" s="1" t="s">
        <v>43</v>
      </c>
      <c r="H97" s="1" t="s">
        <v>123</v>
      </c>
      <c r="I97" s="2">
        <v>34639</v>
      </c>
      <c r="J97" s="1" t="s">
        <v>115</v>
      </c>
      <c r="K97" s="2">
        <v>44197</v>
      </c>
      <c r="L97" s="2">
        <v>44287</v>
      </c>
      <c r="M97" s="1">
        <f t="shared" si="3"/>
        <v>9648</v>
      </c>
    </row>
    <row r="98" spans="1:13" x14ac:dyDescent="0.35">
      <c r="A98" s="1" t="s">
        <v>10</v>
      </c>
      <c r="B98" s="1" t="s">
        <v>78</v>
      </c>
      <c r="C98" s="1" t="s">
        <v>153</v>
      </c>
      <c r="D98" s="6">
        <v>9.5</v>
      </c>
      <c r="E98" s="6">
        <v>2.96</v>
      </c>
      <c r="F98" s="6">
        <f t="shared" si="4"/>
        <v>12.46</v>
      </c>
      <c r="G98" s="1" t="s">
        <v>43</v>
      </c>
      <c r="H98" s="1" t="s">
        <v>123</v>
      </c>
      <c r="I98" s="2">
        <v>34639</v>
      </c>
      <c r="J98" s="1" t="s">
        <v>115</v>
      </c>
      <c r="K98" s="2">
        <v>44197</v>
      </c>
      <c r="L98" s="2">
        <v>44287</v>
      </c>
      <c r="M98" s="1">
        <f t="shared" ref="M98:M129" si="5">_xlfn.DAYS(L98,I98)</f>
        <v>9648</v>
      </c>
    </row>
    <row r="99" spans="1:13" x14ac:dyDescent="0.35">
      <c r="A99" s="1" t="s">
        <v>10</v>
      </c>
      <c r="B99" s="1" t="s">
        <v>78</v>
      </c>
      <c r="C99" s="1" t="s">
        <v>154</v>
      </c>
      <c r="D99" s="6">
        <v>12.29</v>
      </c>
      <c r="E99" s="6">
        <v>2.96</v>
      </c>
      <c r="F99" s="6">
        <f t="shared" si="4"/>
        <v>15.25</v>
      </c>
      <c r="G99" s="1" t="s">
        <v>43</v>
      </c>
      <c r="H99" s="1" t="s">
        <v>123</v>
      </c>
      <c r="I99" s="2">
        <v>34639</v>
      </c>
      <c r="J99" s="1" t="s">
        <v>115</v>
      </c>
      <c r="K99" s="2">
        <v>44197</v>
      </c>
      <c r="L99" s="2">
        <v>44287</v>
      </c>
      <c r="M99" s="1">
        <f t="shared" si="5"/>
        <v>9648</v>
      </c>
    </row>
    <row r="100" spans="1:13" x14ac:dyDescent="0.35">
      <c r="A100" s="1" t="s">
        <v>10</v>
      </c>
      <c r="B100" s="1" t="s">
        <v>78</v>
      </c>
      <c r="C100" s="1" t="s">
        <v>155</v>
      </c>
      <c r="D100" s="6">
        <v>11.76</v>
      </c>
      <c r="E100" s="6">
        <v>2.96</v>
      </c>
      <c r="F100" s="6">
        <f t="shared" si="4"/>
        <v>14.719999999999999</v>
      </c>
      <c r="G100" s="1" t="s">
        <v>43</v>
      </c>
      <c r="H100" s="1" t="s">
        <v>123</v>
      </c>
      <c r="I100" s="2">
        <v>34639</v>
      </c>
      <c r="J100" s="1" t="s">
        <v>115</v>
      </c>
      <c r="K100" s="2">
        <v>44197</v>
      </c>
      <c r="L100" s="2">
        <v>44287</v>
      </c>
      <c r="M100" s="1">
        <f t="shared" si="5"/>
        <v>9648</v>
      </c>
    </row>
    <row r="101" spans="1:13" x14ac:dyDescent="0.35">
      <c r="A101" s="1" t="s">
        <v>10</v>
      </c>
      <c r="B101" s="1" t="s">
        <v>78</v>
      </c>
      <c r="C101" s="1" t="s">
        <v>156</v>
      </c>
      <c r="D101" s="6">
        <v>12.78</v>
      </c>
      <c r="E101" s="6">
        <v>2.96</v>
      </c>
      <c r="F101" s="6">
        <f t="shared" si="4"/>
        <v>15.739999999999998</v>
      </c>
      <c r="G101" s="1" t="s">
        <v>43</v>
      </c>
      <c r="H101" s="1" t="s">
        <v>123</v>
      </c>
      <c r="I101" s="2">
        <v>34639</v>
      </c>
      <c r="J101" s="1" t="s">
        <v>115</v>
      </c>
      <c r="K101" s="2">
        <v>44197</v>
      </c>
      <c r="L101" s="2">
        <v>44287</v>
      </c>
      <c r="M101" s="1">
        <f t="shared" si="5"/>
        <v>9648</v>
      </c>
    </row>
    <row r="102" spans="1:13" x14ac:dyDescent="0.35">
      <c r="A102" s="1" t="s">
        <v>10</v>
      </c>
      <c r="B102" s="1" t="s">
        <v>78</v>
      </c>
      <c r="C102" s="1" t="s">
        <v>157</v>
      </c>
      <c r="D102" s="6">
        <v>9.27</v>
      </c>
      <c r="E102" s="6">
        <v>2.96</v>
      </c>
      <c r="F102" s="6">
        <f t="shared" si="4"/>
        <v>12.23</v>
      </c>
      <c r="G102" s="1" t="s">
        <v>43</v>
      </c>
      <c r="H102" s="1" t="s">
        <v>123</v>
      </c>
      <c r="I102" s="2">
        <v>34639</v>
      </c>
      <c r="J102" s="1" t="s">
        <v>115</v>
      </c>
      <c r="K102" s="2">
        <v>44197</v>
      </c>
      <c r="L102" s="2">
        <v>44287</v>
      </c>
      <c r="M102" s="1">
        <f t="shared" si="5"/>
        <v>9648</v>
      </c>
    </row>
    <row r="103" spans="1:13" x14ac:dyDescent="0.35">
      <c r="A103" s="1" t="s">
        <v>10</v>
      </c>
      <c r="B103" s="1" t="s">
        <v>78</v>
      </c>
      <c r="C103" s="1" t="s">
        <v>158</v>
      </c>
      <c r="D103" s="6">
        <v>8.74</v>
      </c>
      <c r="E103" s="6">
        <v>2.96</v>
      </c>
      <c r="F103" s="6">
        <f t="shared" si="4"/>
        <v>11.7</v>
      </c>
      <c r="G103" s="1" t="s">
        <v>43</v>
      </c>
      <c r="H103" s="1" t="s">
        <v>123</v>
      </c>
      <c r="I103" s="2">
        <v>34639</v>
      </c>
      <c r="J103" s="1" t="s">
        <v>115</v>
      </c>
      <c r="K103" s="2">
        <v>44197</v>
      </c>
      <c r="L103" s="2">
        <v>44287</v>
      </c>
      <c r="M103" s="1">
        <f t="shared" si="5"/>
        <v>9648</v>
      </c>
    </row>
    <row r="104" spans="1:13" x14ac:dyDescent="0.35">
      <c r="A104" s="1" t="s">
        <v>10</v>
      </c>
      <c r="B104" s="1" t="s">
        <v>78</v>
      </c>
      <c r="C104" s="1" t="s">
        <v>159</v>
      </c>
      <c r="D104" s="6">
        <v>8.61</v>
      </c>
      <c r="E104" s="6">
        <v>2.96</v>
      </c>
      <c r="F104" s="6">
        <f t="shared" si="4"/>
        <v>11.57</v>
      </c>
      <c r="G104" s="1" t="s">
        <v>43</v>
      </c>
      <c r="H104" s="1" t="s">
        <v>123</v>
      </c>
      <c r="I104" s="2">
        <v>34639</v>
      </c>
      <c r="J104" s="1" t="s">
        <v>115</v>
      </c>
      <c r="K104" s="2">
        <v>44197</v>
      </c>
      <c r="L104" s="2">
        <v>44287</v>
      </c>
      <c r="M104" s="1">
        <f t="shared" si="5"/>
        <v>9648</v>
      </c>
    </row>
    <row r="105" spans="1:13" x14ac:dyDescent="0.35">
      <c r="A105" s="1" t="s">
        <v>10</v>
      </c>
      <c r="B105" s="1" t="s">
        <v>78</v>
      </c>
      <c r="C105" s="1" t="s">
        <v>160</v>
      </c>
      <c r="D105" s="6">
        <v>11.75</v>
      </c>
      <c r="E105" s="6">
        <v>2.96</v>
      </c>
      <c r="F105" s="6">
        <f t="shared" si="4"/>
        <v>14.71</v>
      </c>
      <c r="G105" s="1" t="s">
        <v>43</v>
      </c>
      <c r="H105" s="1" t="s">
        <v>123</v>
      </c>
      <c r="I105" s="2">
        <v>34639</v>
      </c>
      <c r="J105" s="1" t="s">
        <v>115</v>
      </c>
      <c r="K105" s="2">
        <v>44197</v>
      </c>
      <c r="L105" s="2">
        <v>44287</v>
      </c>
      <c r="M105" s="1">
        <f t="shared" si="5"/>
        <v>9648</v>
      </c>
    </row>
    <row r="106" spans="1:13" x14ac:dyDescent="0.35">
      <c r="A106" s="1" t="s">
        <v>10</v>
      </c>
      <c r="B106" s="1" t="s">
        <v>78</v>
      </c>
      <c r="C106" s="1" t="s">
        <v>161</v>
      </c>
      <c r="D106" s="6">
        <v>9.6300000000000008</v>
      </c>
      <c r="E106" s="6">
        <v>2.96</v>
      </c>
      <c r="F106" s="6">
        <f t="shared" si="4"/>
        <v>12.59</v>
      </c>
      <c r="G106" s="1" t="s">
        <v>43</v>
      </c>
      <c r="H106" s="1" t="s">
        <v>123</v>
      </c>
      <c r="I106" s="2">
        <v>34639</v>
      </c>
      <c r="J106" s="1" t="s">
        <v>115</v>
      </c>
      <c r="K106" s="2">
        <v>44197</v>
      </c>
      <c r="L106" s="2">
        <v>44287</v>
      </c>
      <c r="M106" s="1">
        <f t="shared" si="5"/>
        <v>9648</v>
      </c>
    </row>
    <row r="107" spans="1:13" x14ac:dyDescent="0.35">
      <c r="A107" s="1" t="s">
        <v>10</v>
      </c>
      <c r="B107" s="1" t="s">
        <v>78</v>
      </c>
      <c r="C107" s="1" t="s">
        <v>162</v>
      </c>
      <c r="D107" s="6">
        <v>9.3699999999999992</v>
      </c>
      <c r="E107" s="6">
        <v>2.96</v>
      </c>
      <c r="F107" s="6">
        <f t="shared" si="4"/>
        <v>12.329999999999998</v>
      </c>
      <c r="G107" s="1" t="s">
        <v>43</v>
      </c>
      <c r="H107" s="1" t="s">
        <v>123</v>
      </c>
      <c r="I107" s="2">
        <v>34639</v>
      </c>
      <c r="J107" s="1" t="s">
        <v>115</v>
      </c>
      <c r="K107" s="2">
        <v>44197</v>
      </c>
      <c r="L107" s="2">
        <v>44287</v>
      </c>
      <c r="M107" s="1">
        <f t="shared" si="5"/>
        <v>9648</v>
      </c>
    </row>
    <row r="108" spans="1:13" x14ac:dyDescent="0.35">
      <c r="A108" s="1" t="s">
        <v>10</v>
      </c>
      <c r="B108" s="1" t="s">
        <v>78</v>
      </c>
      <c r="C108" s="1" t="s">
        <v>163</v>
      </c>
      <c r="D108" s="6">
        <v>12.96</v>
      </c>
      <c r="E108" s="6">
        <v>2.96</v>
      </c>
      <c r="F108" s="6">
        <f t="shared" si="4"/>
        <v>15.920000000000002</v>
      </c>
      <c r="G108" s="1" t="s">
        <v>43</v>
      </c>
      <c r="H108" s="1" t="s">
        <v>123</v>
      </c>
      <c r="I108" s="2">
        <v>34639</v>
      </c>
      <c r="J108" s="1" t="s">
        <v>115</v>
      </c>
      <c r="K108" s="2">
        <v>44197</v>
      </c>
      <c r="L108" s="2">
        <v>44287</v>
      </c>
      <c r="M108" s="1">
        <f t="shared" si="5"/>
        <v>9648</v>
      </c>
    </row>
    <row r="109" spans="1:13" x14ac:dyDescent="0.35">
      <c r="A109" s="1" t="s">
        <v>10</v>
      </c>
      <c r="B109" s="1" t="s">
        <v>78</v>
      </c>
      <c r="C109" s="1" t="s">
        <v>164</v>
      </c>
      <c r="D109" s="6">
        <v>13.16</v>
      </c>
      <c r="E109" s="6">
        <v>2.96</v>
      </c>
      <c r="F109" s="6">
        <f t="shared" si="4"/>
        <v>16.12</v>
      </c>
      <c r="G109" s="1" t="s">
        <v>43</v>
      </c>
      <c r="H109" s="1" t="s">
        <v>123</v>
      </c>
      <c r="I109" s="2">
        <v>34639</v>
      </c>
      <c r="J109" s="1" t="s">
        <v>115</v>
      </c>
      <c r="K109" s="2">
        <v>44197</v>
      </c>
      <c r="L109" s="2">
        <v>44287</v>
      </c>
      <c r="M109" s="1">
        <f t="shared" si="5"/>
        <v>9648</v>
      </c>
    </row>
    <row r="110" spans="1:13" x14ac:dyDescent="0.35">
      <c r="A110" s="1" t="s">
        <v>10</v>
      </c>
      <c r="B110" s="1" t="s">
        <v>78</v>
      </c>
      <c r="C110" s="1" t="s">
        <v>165</v>
      </c>
      <c r="D110" s="6">
        <v>11.87</v>
      </c>
      <c r="E110" s="6">
        <v>2.96</v>
      </c>
      <c r="F110" s="6">
        <f t="shared" si="4"/>
        <v>14.829999999999998</v>
      </c>
      <c r="G110" s="1" t="s">
        <v>43</v>
      </c>
      <c r="H110" s="1" t="s">
        <v>123</v>
      </c>
      <c r="I110" s="2">
        <v>34639</v>
      </c>
      <c r="J110" s="1" t="s">
        <v>115</v>
      </c>
      <c r="K110" s="2">
        <v>44197</v>
      </c>
      <c r="L110" s="2">
        <v>44287</v>
      </c>
      <c r="M110" s="1">
        <f t="shared" si="5"/>
        <v>9648</v>
      </c>
    </row>
    <row r="111" spans="1:13" x14ac:dyDescent="0.35">
      <c r="A111" s="1" t="s">
        <v>10</v>
      </c>
      <c r="B111" s="1" t="s">
        <v>166</v>
      </c>
      <c r="C111" s="1" t="s">
        <v>167</v>
      </c>
      <c r="D111" s="6">
        <v>28.35</v>
      </c>
      <c r="E111" s="6">
        <v>19.95</v>
      </c>
      <c r="F111" s="6">
        <f t="shared" si="4"/>
        <v>48.3</v>
      </c>
      <c r="G111" s="1" t="s">
        <v>13</v>
      </c>
      <c r="H111" s="1" t="s">
        <v>168</v>
      </c>
      <c r="I111" s="2">
        <v>43617</v>
      </c>
      <c r="J111" s="1" t="s">
        <v>169</v>
      </c>
      <c r="K111" s="2">
        <v>44197</v>
      </c>
      <c r="L111" s="2">
        <v>44287</v>
      </c>
      <c r="M111" s="1">
        <f t="shared" si="5"/>
        <v>670</v>
      </c>
    </row>
    <row r="112" spans="1:13" x14ac:dyDescent="0.35">
      <c r="A112" s="1" t="s">
        <v>10</v>
      </c>
      <c r="B112" s="1" t="s">
        <v>166</v>
      </c>
      <c r="C112" s="1" t="s">
        <v>170</v>
      </c>
      <c r="D112" s="6">
        <v>20.41</v>
      </c>
      <c r="E112" s="6">
        <v>7.69</v>
      </c>
      <c r="F112" s="6">
        <f t="shared" si="4"/>
        <v>28.1</v>
      </c>
      <c r="G112" s="1" t="s">
        <v>13</v>
      </c>
      <c r="H112" s="1" t="s">
        <v>171</v>
      </c>
      <c r="I112" s="2">
        <v>44075</v>
      </c>
      <c r="J112" s="1" t="s">
        <v>169</v>
      </c>
      <c r="K112" s="2">
        <v>44197</v>
      </c>
      <c r="L112" s="2">
        <v>44287</v>
      </c>
      <c r="M112" s="1">
        <f t="shared" si="5"/>
        <v>212</v>
      </c>
    </row>
    <row r="113" spans="1:13" x14ac:dyDescent="0.35">
      <c r="A113" s="1" t="s">
        <v>10</v>
      </c>
      <c r="B113" s="1" t="s">
        <v>166</v>
      </c>
      <c r="C113" s="1" t="s">
        <v>172</v>
      </c>
      <c r="D113" s="6">
        <v>21.51</v>
      </c>
      <c r="E113" s="6">
        <v>7.69</v>
      </c>
      <c r="F113" s="6">
        <f t="shared" si="4"/>
        <v>29.200000000000003</v>
      </c>
      <c r="G113" s="1" t="s">
        <v>13</v>
      </c>
      <c r="H113" s="1" t="s">
        <v>173</v>
      </c>
      <c r="I113" s="2">
        <v>44075</v>
      </c>
      <c r="J113" s="1" t="s">
        <v>169</v>
      </c>
      <c r="K113" s="2">
        <v>44197</v>
      </c>
      <c r="L113" s="2">
        <v>44287</v>
      </c>
      <c r="M113" s="1">
        <f t="shared" si="5"/>
        <v>212</v>
      </c>
    </row>
    <row r="114" spans="1:13" x14ac:dyDescent="0.35">
      <c r="A114" s="1" t="s">
        <v>10</v>
      </c>
      <c r="B114" s="1" t="s">
        <v>166</v>
      </c>
      <c r="C114" s="1" t="s">
        <v>174</v>
      </c>
      <c r="D114" s="6">
        <v>20.59</v>
      </c>
      <c r="E114" s="6">
        <v>7.69</v>
      </c>
      <c r="F114" s="6">
        <f t="shared" si="4"/>
        <v>28.28</v>
      </c>
      <c r="G114" s="1" t="s">
        <v>13</v>
      </c>
      <c r="H114" s="1" t="s">
        <v>173</v>
      </c>
      <c r="I114" s="2">
        <v>44075</v>
      </c>
      <c r="J114" s="1" t="s">
        <v>169</v>
      </c>
      <c r="K114" s="2">
        <v>44197</v>
      </c>
      <c r="L114" s="2">
        <v>44287</v>
      </c>
      <c r="M114" s="1">
        <f t="shared" si="5"/>
        <v>212</v>
      </c>
    </row>
    <row r="115" spans="1:13" x14ac:dyDescent="0.35">
      <c r="A115" s="1" t="s">
        <v>10</v>
      </c>
      <c r="B115" s="1" t="s">
        <v>166</v>
      </c>
      <c r="C115" s="1" t="s">
        <v>49</v>
      </c>
      <c r="D115" s="6">
        <v>20.7</v>
      </c>
      <c r="E115" s="6">
        <v>8.0299999999999994</v>
      </c>
      <c r="F115" s="6">
        <f t="shared" si="4"/>
        <v>28.729999999999997</v>
      </c>
      <c r="G115" s="1" t="s">
        <v>13</v>
      </c>
      <c r="H115" s="1" t="s">
        <v>175</v>
      </c>
      <c r="I115" s="2">
        <v>43983</v>
      </c>
      <c r="J115" s="1" t="s">
        <v>169</v>
      </c>
      <c r="K115" s="2">
        <v>44197</v>
      </c>
      <c r="L115" s="2">
        <v>44287</v>
      </c>
      <c r="M115" s="1">
        <f t="shared" si="5"/>
        <v>304</v>
      </c>
    </row>
    <row r="116" spans="1:13" x14ac:dyDescent="0.35">
      <c r="A116" s="1" t="s">
        <v>10</v>
      </c>
      <c r="B116" s="1" t="s">
        <v>166</v>
      </c>
      <c r="C116" s="1" t="s">
        <v>176</v>
      </c>
      <c r="D116" s="6">
        <v>20.97</v>
      </c>
      <c r="E116" s="6">
        <v>0</v>
      </c>
      <c r="F116" s="6">
        <f t="shared" si="4"/>
        <v>20.97</v>
      </c>
      <c r="G116" s="1" t="s">
        <v>43</v>
      </c>
      <c r="H116" s="1" t="s">
        <v>177</v>
      </c>
      <c r="I116" s="2">
        <v>43283</v>
      </c>
      <c r="J116" s="1" t="s">
        <v>169</v>
      </c>
      <c r="K116" s="2">
        <v>44197</v>
      </c>
      <c r="L116" s="2">
        <v>44287</v>
      </c>
      <c r="M116" s="1">
        <f t="shared" si="5"/>
        <v>1004</v>
      </c>
    </row>
    <row r="117" spans="1:13" x14ac:dyDescent="0.35">
      <c r="A117" s="1" t="s">
        <v>10</v>
      </c>
      <c r="B117" s="1" t="s">
        <v>166</v>
      </c>
      <c r="C117" s="1" t="s">
        <v>178</v>
      </c>
      <c r="D117" s="6">
        <v>15.28</v>
      </c>
      <c r="E117" s="6">
        <v>0</v>
      </c>
      <c r="F117" s="6">
        <f t="shared" si="4"/>
        <v>15.28</v>
      </c>
      <c r="G117" s="1" t="s">
        <v>43</v>
      </c>
      <c r="H117" s="1" t="s">
        <v>177</v>
      </c>
      <c r="I117" s="2">
        <v>43283</v>
      </c>
      <c r="J117" s="1" t="s">
        <v>169</v>
      </c>
      <c r="K117" s="2">
        <v>44197</v>
      </c>
      <c r="L117" s="2">
        <v>44287</v>
      </c>
      <c r="M117" s="1">
        <f t="shared" si="5"/>
        <v>1004</v>
      </c>
    </row>
    <row r="118" spans="1:13" x14ac:dyDescent="0.35">
      <c r="A118" s="1" t="s">
        <v>10</v>
      </c>
      <c r="B118" s="1" t="s">
        <v>166</v>
      </c>
      <c r="C118" s="1" t="s">
        <v>99</v>
      </c>
      <c r="D118" s="6">
        <v>34.18</v>
      </c>
      <c r="E118" s="6">
        <v>0</v>
      </c>
      <c r="F118" s="6">
        <f t="shared" si="4"/>
        <v>34.18</v>
      </c>
      <c r="G118" s="1" t="s">
        <v>43</v>
      </c>
      <c r="H118" s="1" t="s">
        <v>177</v>
      </c>
      <c r="I118" s="2">
        <v>43283</v>
      </c>
      <c r="J118" s="1" t="s">
        <v>169</v>
      </c>
      <c r="K118" s="2">
        <v>44197</v>
      </c>
      <c r="L118" s="2">
        <v>44287</v>
      </c>
      <c r="M118" s="1">
        <f t="shared" si="5"/>
        <v>1004</v>
      </c>
    </row>
    <row r="119" spans="1:13" x14ac:dyDescent="0.35">
      <c r="A119" s="1" t="s">
        <v>10</v>
      </c>
      <c r="B119" s="1" t="s">
        <v>166</v>
      </c>
      <c r="C119" s="1" t="s">
        <v>179</v>
      </c>
      <c r="D119" s="6">
        <v>34.18</v>
      </c>
      <c r="E119" s="6">
        <v>0</v>
      </c>
      <c r="F119" s="6">
        <f t="shared" si="4"/>
        <v>34.18</v>
      </c>
      <c r="G119" s="1" t="s">
        <v>43</v>
      </c>
      <c r="H119" s="1" t="s">
        <v>177</v>
      </c>
      <c r="I119" s="2">
        <v>43283</v>
      </c>
      <c r="J119" s="1" t="s">
        <v>169</v>
      </c>
      <c r="K119" s="2">
        <v>44197</v>
      </c>
      <c r="L119" s="2">
        <v>44287</v>
      </c>
      <c r="M119" s="1">
        <f t="shared" si="5"/>
        <v>1004</v>
      </c>
    </row>
    <row r="120" spans="1:13" x14ac:dyDescent="0.35">
      <c r="A120" s="1" t="s">
        <v>10</v>
      </c>
      <c r="B120" s="1" t="s">
        <v>166</v>
      </c>
      <c r="C120" s="1" t="s">
        <v>180</v>
      </c>
      <c r="D120" s="6">
        <v>14.88</v>
      </c>
      <c r="E120" s="6">
        <v>0</v>
      </c>
      <c r="F120" s="6">
        <f t="shared" si="4"/>
        <v>14.88</v>
      </c>
      <c r="G120" s="1" t="s">
        <v>43</v>
      </c>
      <c r="H120" s="1" t="s">
        <v>177</v>
      </c>
      <c r="I120" s="2">
        <v>43283</v>
      </c>
      <c r="J120" s="1" t="s">
        <v>169</v>
      </c>
      <c r="K120" s="2">
        <v>44197</v>
      </c>
      <c r="L120" s="2">
        <v>44287</v>
      </c>
      <c r="M120" s="1">
        <f t="shared" si="5"/>
        <v>1004</v>
      </c>
    </row>
    <row r="121" spans="1:13" x14ac:dyDescent="0.35">
      <c r="A121" s="1" t="s">
        <v>10</v>
      </c>
      <c r="B121" s="1" t="s">
        <v>166</v>
      </c>
      <c r="C121" s="1" t="s">
        <v>57</v>
      </c>
      <c r="D121" s="6">
        <v>20.48</v>
      </c>
      <c r="E121" s="6">
        <v>0</v>
      </c>
      <c r="F121" s="6">
        <f t="shared" si="4"/>
        <v>20.48</v>
      </c>
      <c r="G121" s="1" t="s">
        <v>43</v>
      </c>
      <c r="H121" s="1" t="s">
        <v>177</v>
      </c>
      <c r="I121" s="2">
        <v>43283</v>
      </c>
      <c r="J121" s="1" t="s">
        <v>169</v>
      </c>
      <c r="K121" s="2">
        <v>44197</v>
      </c>
      <c r="L121" s="2">
        <v>44287</v>
      </c>
      <c r="M121" s="1">
        <f t="shared" si="5"/>
        <v>1004</v>
      </c>
    </row>
    <row r="122" spans="1:13" x14ac:dyDescent="0.35">
      <c r="A122" s="1" t="s">
        <v>10</v>
      </c>
      <c r="B122" s="1" t="s">
        <v>166</v>
      </c>
      <c r="C122" s="1" t="s">
        <v>181</v>
      </c>
      <c r="D122" s="6">
        <v>15.69</v>
      </c>
      <c r="E122" s="6">
        <v>0</v>
      </c>
      <c r="F122" s="6">
        <f t="shared" si="4"/>
        <v>15.69</v>
      </c>
      <c r="G122" s="1" t="s">
        <v>43</v>
      </c>
      <c r="H122" s="1" t="s">
        <v>177</v>
      </c>
      <c r="I122" s="2">
        <v>43283</v>
      </c>
      <c r="J122" s="1" t="s">
        <v>169</v>
      </c>
      <c r="K122" s="2">
        <v>44197</v>
      </c>
      <c r="L122" s="2">
        <v>44287</v>
      </c>
      <c r="M122" s="1">
        <f t="shared" si="5"/>
        <v>1004</v>
      </c>
    </row>
    <row r="123" spans="1:13" x14ac:dyDescent="0.35">
      <c r="A123" s="1" t="s">
        <v>10</v>
      </c>
      <c r="B123" s="1" t="s">
        <v>166</v>
      </c>
      <c r="C123" s="1" t="s">
        <v>59</v>
      </c>
      <c r="D123" s="6">
        <v>23.93</v>
      </c>
      <c r="E123" s="6">
        <v>0</v>
      </c>
      <c r="F123" s="6">
        <f t="shared" si="4"/>
        <v>23.93</v>
      </c>
      <c r="G123" s="1" t="s">
        <v>43</v>
      </c>
      <c r="H123" s="1" t="s">
        <v>177</v>
      </c>
      <c r="I123" s="2">
        <v>43283</v>
      </c>
      <c r="J123" s="1" t="s">
        <v>169</v>
      </c>
      <c r="K123" s="2">
        <v>44197</v>
      </c>
      <c r="L123" s="2">
        <v>44287</v>
      </c>
      <c r="M123" s="1">
        <f t="shared" si="5"/>
        <v>1004</v>
      </c>
    </row>
    <row r="124" spans="1:13" x14ac:dyDescent="0.35">
      <c r="A124" s="1" t="s">
        <v>10</v>
      </c>
      <c r="B124" s="1" t="s">
        <v>166</v>
      </c>
      <c r="C124" s="1" t="s">
        <v>61</v>
      </c>
      <c r="D124" s="6">
        <v>19</v>
      </c>
      <c r="E124" s="6">
        <v>3.49</v>
      </c>
      <c r="F124" s="6">
        <f t="shared" si="4"/>
        <v>22.490000000000002</v>
      </c>
      <c r="G124" s="1" t="s">
        <v>43</v>
      </c>
      <c r="H124" s="1" t="s">
        <v>177</v>
      </c>
      <c r="I124" s="2">
        <v>43283</v>
      </c>
      <c r="J124" s="1" t="s">
        <v>169</v>
      </c>
      <c r="K124" s="2">
        <v>44197</v>
      </c>
      <c r="L124" s="2">
        <v>44287</v>
      </c>
      <c r="M124" s="1">
        <f t="shared" si="5"/>
        <v>1004</v>
      </c>
    </row>
    <row r="125" spans="1:13" x14ac:dyDescent="0.35">
      <c r="A125" s="1" t="s">
        <v>10</v>
      </c>
      <c r="B125" s="1" t="s">
        <v>166</v>
      </c>
      <c r="C125" s="1" t="s">
        <v>182</v>
      </c>
      <c r="D125" s="6">
        <v>17.399999999999999</v>
      </c>
      <c r="E125" s="6">
        <v>2.0099999999999998</v>
      </c>
      <c r="F125" s="6">
        <f t="shared" si="4"/>
        <v>19.409999999999997</v>
      </c>
      <c r="G125" s="1" t="s">
        <v>43</v>
      </c>
      <c r="H125" s="1" t="s">
        <v>177</v>
      </c>
      <c r="I125" s="2">
        <v>43283</v>
      </c>
      <c r="J125" s="1" t="s">
        <v>169</v>
      </c>
      <c r="K125" s="2">
        <v>44197</v>
      </c>
      <c r="L125" s="2">
        <v>44287</v>
      </c>
      <c r="M125" s="1">
        <f t="shared" si="5"/>
        <v>1004</v>
      </c>
    </row>
    <row r="126" spans="1:13" x14ac:dyDescent="0.35">
      <c r="A126" s="1" t="s">
        <v>10</v>
      </c>
      <c r="B126" s="1" t="s">
        <v>166</v>
      </c>
      <c r="C126" s="1" t="s">
        <v>183</v>
      </c>
      <c r="D126" s="6">
        <v>29.46</v>
      </c>
      <c r="E126" s="6">
        <v>0</v>
      </c>
      <c r="F126" s="6">
        <f t="shared" si="4"/>
        <v>29.46</v>
      </c>
      <c r="G126" s="1" t="s">
        <v>43</v>
      </c>
      <c r="H126" s="1" t="s">
        <v>177</v>
      </c>
      <c r="I126" s="2">
        <v>43283</v>
      </c>
      <c r="J126" s="1" t="s">
        <v>169</v>
      </c>
      <c r="K126" s="2">
        <v>44197</v>
      </c>
      <c r="L126" s="2">
        <v>44287</v>
      </c>
      <c r="M126" s="1">
        <f t="shared" si="5"/>
        <v>1004</v>
      </c>
    </row>
    <row r="127" spans="1:13" x14ac:dyDescent="0.35">
      <c r="A127" s="1" t="s">
        <v>10</v>
      </c>
      <c r="B127" s="1" t="s">
        <v>166</v>
      </c>
      <c r="C127" s="1" t="s">
        <v>184</v>
      </c>
      <c r="D127" s="6">
        <v>24.89</v>
      </c>
      <c r="E127" s="6">
        <v>0</v>
      </c>
      <c r="F127" s="6">
        <f t="shared" si="4"/>
        <v>24.89</v>
      </c>
      <c r="G127" s="1" t="s">
        <v>43</v>
      </c>
      <c r="H127" s="1" t="s">
        <v>177</v>
      </c>
      <c r="I127" s="2">
        <v>43283</v>
      </c>
      <c r="J127" s="1" t="s">
        <v>169</v>
      </c>
      <c r="K127" s="2">
        <v>44197</v>
      </c>
      <c r="L127" s="2">
        <v>44287</v>
      </c>
      <c r="M127" s="1">
        <f t="shared" si="5"/>
        <v>1004</v>
      </c>
    </row>
    <row r="128" spans="1:13" x14ac:dyDescent="0.35">
      <c r="A128" s="1" t="s">
        <v>10</v>
      </c>
      <c r="B128" s="1" t="s">
        <v>166</v>
      </c>
      <c r="C128" s="1" t="s">
        <v>185</v>
      </c>
      <c r="D128" s="6">
        <v>19.260000000000002</v>
      </c>
      <c r="E128" s="6">
        <v>0</v>
      </c>
      <c r="F128" s="6">
        <f t="shared" si="4"/>
        <v>19.260000000000002</v>
      </c>
      <c r="G128" s="1" t="s">
        <v>43</v>
      </c>
      <c r="H128" s="1" t="s">
        <v>177</v>
      </c>
      <c r="I128" s="2">
        <v>43283</v>
      </c>
      <c r="J128" s="1" t="s">
        <v>169</v>
      </c>
      <c r="K128" s="2">
        <v>44197</v>
      </c>
      <c r="L128" s="2">
        <v>44287</v>
      </c>
      <c r="M128" s="1">
        <f t="shared" si="5"/>
        <v>1004</v>
      </c>
    </row>
    <row r="129" spans="1:13" x14ac:dyDescent="0.35">
      <c r="A129" s="1" t="s">
        <v>10</v>
      </c>
      <c r="B129" s="1" t="s">
        <v>166</v>
      </c>
      <c r="C129" s="1" t="s">
        <v>186</v>
      </c>
      <c r="D129" s="6">
        <v>23.21</v>
      </c>
      <c r="E129" s="6">
        <v>0</v>
      </c>
      <c r="F129" s="6">
        <f t="shared" si="4"/>
        <v>23.21</v>
      </c>
      <c r="G129" s="1" t="s">
        <v>43</v>
      </c>
      <c r="H129" s="1" t="s">
        <v>177</v>
      </c>
      <c r="I129" s="2">
        <v>43283</v>
      </c>
      <c r="J129" s="1" t="s">
        <v>169</v>
      </c>
      <c r="K129" s="2">
        <v>44197</v>
      </c>
      <c r="L129" s="2">
        <v>44287</v>
      </c>
      <c r="M129" s="1">
        <f t="shared" si="5"/>
        <v>1004</v>
      </c>
    </row>
    <row r="130" spans="1:13" x14ac:dyDescent="0.35">
      <c r="A130" s="1" t="s">
        <v>10</v>
      </c>
      <c r="B130" s="1" t="s">
        <v>166</v>
      </c>
      <c r="C130" s="1" t="s">
        <v>187</v>
      </c>
      <c r="D130" s="6">
        <v>16.64</v>
      </c>
      <c r="E130" s="6">
        <v>0</v>
      </c>
      <c r="F130" s="6">
        <f t="shared" si="4"/>
        <v>16.64</v>
      </c>
      <c r="G130" s="1" t="s">
        <v>43</v>
      </c>
      <c r="H130" s="1" t="s">
        <v>177</v>
      </c>
      <c r="I130" s="2">
        <v>43283</v>
      </c>
      <c r="J130" s="1" t="s">
        <v>169</v>
      </c>
      <c r="K130" s="2">
        <v>44197</v>
      </c>
      <c r="L130" s="2">
        <v>44287</v>
      </c>
      <c r="M130" s="1">
        <f t="shared" ref="M130:M161" si="6">_xlfn.DAYS(L130,I130)</f>
        <v>1004</v>
      </c>
    </row>
    <row r="131" spans="1:13" x14ac:dyDescent="0.35">
      <c r="A131" s="1" t="s">
        <v>10</v>
      </c>
      <c r="B131" s="1" t="s">
        <v>166</v>
      </c>
      <c r="C131" s="1" t="s">
        <v>67</v>
      </c>
      <c r="D131" s="6">
        <v>18.920000000000002</v>
      </c>
      <c r="E131" s="6">
        <v>0</v>
      </c>
      <c r="F131" s="6">
        <f t="shared" ref="F131:F173" si="7">SUM(D131:E131)</f>
        <v>18.920000000000002</v>
      </c>
      <c r="G131" s="1" t="s">
        <v>43</v>
      </c>
      <c r="H131" s="1" t="s">
        <v>177</v>
      </c>
      <c r="I131" s="2">
        <v>43283</v>
      </c>
      <c r="J131" s="1" t="s">
        <v>169</v>
      </c>
      <c r="K131" s="2">
        <v>44197</v>
      </c>
      <c r="L131" s="2">
        <v>44287</v>
      </c>
      <c r="M131" s="1">
        <f t="shared" si="6"/>
        <v>1004</v>
      </c>
    </row>
    <row r="132" spans="1:13" x14ac:dyDescent="0.35">
      <c r="A132" s="1" t="s">
        <v>10</v>
      </c>
      <c r="B132" s="1" t="s">
        <v>166</v>
      </c>
      <c r="C132" s="1" t="s">
        <v>188</v>
      </c>
      <c r="D132" s="6">
        <v>22.84</v>
      </c>
      <c r="E132" s="6">
        <v>0</v>
      </c>
      <c r="F132" s="6">
        <f t="shared" si="7"/>
        <v>22.84</v>
      </c>
      <c r="G132" s="1" t="s">
        <v>43</v>
      </c>
      <c r="H132" s="1" t="s">
        <v>177</v>
      </c>
      <c r="I132" s="2">
        <v>43283</v>
      </c>
      <c r="J132" s="1" t="s">
        <v>169</v>
      </c>
      <c r="K132" s="2">
        <v>44197</v>
      </c>
      <c r="L132" s="2">
        <v>44287</v>
      </c>
      <c r="M132" s="1">
        <f t="shared" si="6"/>
        <v>1004</v>
      </c>
    </row>
    <row r="133" spans="1:13" x14ac:dyDescent="0.35">
      <c r="A133" s="1" t="s">
        <v>10</v>
      </c>
      <c r="B133" s="1" t="s">
        <v>166</v>
      </c>
      <c r="C133" s="1" t="s">
        <v>189</v>
      </c>
      <c r="D133" s="6">
        <v>23.19</v>
      </c>
      <c r="E133" s="6">
        <v>2.94</v>
      </c>
      <c r="F133" s="6">
        <f t="shared" si="7"/>
        <v>26.130000000000003</v>
      </c>
      <c r="G133" s="1" t="s">
        <v>43</v>
      </c>
      <c r="H133" s="1" t="s">
        <v>177</v>
      </c>
      <c r="I133" s="2">
        <v>43283</v>
      </c>
      <c r="J133" s="1" t="s">
        <v>169</v>
      </c>
      <c r="K133" s="2">
        <v>44197</v>
      </c>
      <c r="L133" s="2">
        <v>44287</v>
      </c>
      <c r="M133" s="1">
        <f t="shared" si="6"/>
        <v>1004</v>
      </c>
    </row>
    <row r="134" spans="1:13" x14ac:dyDescent="0.35">
      <c r="A134" s="1" t="s">
        <v>10</v>
      </c>
      <c r="B134" s="1" t="s">
        <v>166</v>
      </c>
      <c r="C134" s="1" t="s">
        <v>190</v>
      </c>
      <c r="D134" s="6">
        <v>19.75</v>
      </c>
      <c r="E134" s="6">
        <v>0</v>
      </c>
      <c r="F134" s="6">
        <f t="shared" si="7"/>
        <v>19.75</v>
      </c>
      <c r="G134" s="1" t="s">
        <v>43</v>
      </c>
      <c r="H134" s="1" t="s">
        <v>177</v>
      </c>
      <c r="I134" s="2">
        <v>43283</v>
      </c>
      <c r="J134" s="1" t="s">
        <v>169</v>
      </c>
      <c r="K134" s="2">
        <v>44197</v>
      </c>
      <c r="L134" s="2">
        <v>44287</v>
      </c>
      <c r="M134" s="1">
        <f t="shared" si="6"/>
        <v>1004</v>
      </c>
    </row>
    <row r="135" spans="1:13" x14ac:dyDescent="0.35">
      <c r="A135" s="1" t="s">
        <v>10</v>
      </c>
      <c r="B135" s="1" t="s">
        <v>166</v>
      </c>
      <c r="C135" s="1" t="s">
        <v>191</v>
      </c>
      <c r="D135" s="6">
        <v>21.39</v>
      </c>
      <c r="E135" s="6">
        <v>2.98</v>
      </c>
      <c r="F135" s="6">
        <f t="shared" si="7"/>
        <v>24.37</v>
      </c>
      <c r="G135" s="1" t="s">
        <v>43</v>
      </c>
      <c r="H135" s="1" t="s">
        <v>177</v>
      </c>
      <c r="I135" s="2">
        <v>43283</v>
      </c>
      <c r="J135" s="1" t="s">
        <v>169</v>
      </c>
      <c r="K135" s="2">
        <v>44197</v>
      </c>
      <c r="L135" s="2">
        <v>44287</v>
      </c>
      <c r="M135" s="1">
        <f t="shared" si="6"/>
        <v>1004</v>
      </c>
    </row>
    <row r="136" spans="1:13" x14ac:dyDescent="0.35">
      <c r="A136" s="1" t="s">
        <v>10</v>
      </c>
      <c r="B136" s="1" t="s">
        <v>166</v>
      </c>
      <c r="C136" s="1" t="s">
        <v>192</v>
      </c>
      <c r="D136" s="6">
        <v>21.83</v>
      </c>
      <c r="E136" s="6">
        <v>4.08</v>
      </c>
      <c r="F136" s="6">
        <f t="shared" si="7"/>
        <v>25.909999999999997</v>
      </c>
      <c r="G136" s="1" t="s">
        <v>43</v>
      </c>
      <c r="H136" s="1" t="s">
        <v>177</v>
      </c>
      <c r="I136" s="2">
        <v>43283</v>
      </c>
      <c r="J136" s="1" t="s">
        <v>169</v>
      </c>
      <c r="K136" s="2">
        <v>44197</v>
      </c>
      <c r="L136" s="2">
        <v>44287</v>
      </c>
      <c r="M136" s="1">
        <f t="shared" si="6"/>
        <v>1004</v>
      </c>
    </row>
    <row r="137" spans="1:13" x14ac:dyDescent="0.35">
      <c r="A137" s="1" t="s">
        <v>10</v>
      </c>
      <c r="B137" s="1" t="s">
        <v>166</v>
      </c>
      <c r="C137" s="1" t="s">
        <v>193</v>
      </c>
      <c r="D137" s="6">
        <v>18.73</v>
      </c>
      <c r="E137" s="6">
        <v>3.23</v>
      </c>
      <c r="F137" s="6">
        <f t="shared" si="7"/>
        <v>21.96</v>
      </c>
      <c r="G137" s="1" t="s">
        <v>43</v>
      </c>
      <c r="H137" s="1" t="s">
        <v>177</v>
      </c>
      <c r="I137" s="2">
        <v>43283</v>
      </c>
      <c r="J137" s="1" t="s">
        <v>169</v>
      </c>
      <c r="K137" s="2">
        <v>44197</v>
      </c>
      <c r="L137" s="2">
        <v>44287</v>
      </c>
      <c r="M137" s="1">
        <f t="shared" si="6"/>
        <v>1004</v>
      </c>
    </row>
    <row r="138" spans="1:13" x14ac:dyDescent="0.35">
      <c r="A138" s="1" t="s">
        <v>10</v>
      </c>
      <c r="B138" s="1" t="s">
        <v>166</v>
      </c>
      <c r="C138" s="1" t="s">
        <v>69</v>
      </c>
      <c r="D138" s="6">
        <v>18.920000000000002</v>
      </c>
      <c r="E138" s="6">
        <v>0</v>
      </c>
      <c r="F138" s="6">
        <f t="shared" si="7"/>
        <v>18.920000000000002</v>
      </c>
      <c r="G138" s="1" t="s">
        <v>43</v>
      </c>
      <c r="H138" s="1" t="s">
        <v>177</v>
      </c>
      <c r="I138" s="2">
        <v>43283</v>
      </c>
      <c r="J138" s="1" t="s">
        <v>169</v>
      </c>
      <c r="K138" s="2">
        <v>44197</v>
      </c>
      <c r="L138" s="2">
        <v>44287</v>
      </c>
      <c r="M138" s="1">
        <f t="shared" si="6"/>
        <v>1004</v>
      </c>
    </row>
    <row r="139" spans="1:13" x14ac:dyDescent="0.35">
      <c r="A139" s="1" t="s">
        <v>10</v>
      </c>
      <c r="B139" s="1" t="s">
        <v>166</v>
      </c>
      <c r="C139" s="1" t="s">
        <v>194</v>
      </c>
      <c r="D139" s="6">
        <v>22.13</v>
      </c>
      <c r="E139" s="6">
        <v>4.8899999999999997</v>
      </c>
      <c r="F139" s="6">
        <f t="shared" si="7"/>
        <v>27.02</v>
      </c>
      <c r="G139" s="1" t="s">
        <v>43</v>
      </c>
      <c r="H139" s="1" t="s">
        <v>177</v>
      </c>
      <c r="I139" s="2">
        <v>43283</v>
      </c>
      <c r="J139" s="1" t="s">
        <v>169</v>
      </c>
      <c r="K139" s="2">
        <v>44197</v>
      </c>
      <c r="L139" s="2">
        <v>44287</v>
      </c>
      <c r="M139" s="1">
        <f t="shared" si="6"/>
        <v>1004</v>
      </c>
    </row>
    <row r="140" spans="1:13" x14ac:dyDescent="0.35">
      <c r="A140" s="1" t="s">
        <v>10</v>
      </c>
      <c r="B140" s="1" t="s">
        <v>166</v>
      </c>
      <c r="C140" s="1" t="s">
        <v>195</v>
      </c>
      <c r="D140" s="6">
        <v>20.5</v>
      </c>
      <c r="E140" s="6">
        <v>2.16</v>
      </c>
      <c r="F140" s="6">
        <f t="shared" si="7"/>
        <v>22.66</v>
      </c>
      <c r="G140" s="1" t="s">
        <v>43</v>
      </c>
      <c r="H140" s="1" t="s">
        <v>177</v>
      </c>
      <c r="I140" s="2">
        <v>43283</v>
      </c>
      <c r="J140" s="1" t="s">
        <v>169</v>
      </c>
      <c r="K140" s="2">
        <v>44197</v>
      </c>
      <c r="L140" s="2">
        <v>44287</v>
      </c>
      <c r="M140" s="1">
        <f t="shared" si="6"/>
        <v>1004</v>
      </c>
    </row>
    <row r="141" spans="1:13" x14ac:dyDescent="0.35">
      <c r="A141" s="1" t="s">
        <v>10</v>
      </c>
      <c r="B141" s="1" t="s">
        <v>166</v>
      </c>
      <c r="C141" s="1" t="s">
        <v>196</v>
      </c>
      <c r="D141" s="6">
        <v>20.64</v>
      </c>
      <c r="E141" s="6">
        <v>0</v>
      </c>
      <c r="F141" s="6">
        <f t="shared" si="7"/>
        <v>20.64</v>
      </c>
      <c r="G141" s="1" t="s">
        <v>43</v>
      </c>
      <c r="H141" s="1" t="s">
        <v>177</v>
      </c>
      <c r="I141" s="2">
        <v>43283</v>
      </c>
      <c r="J141" s="1" t="s">
        <v>169</v>
      </c>
      <c r="K141" s="2">
        <v>44197</v>
      </c>
      <c r="L141" s="2">
        <v>44287</v>
      </c>
      <c r="M141" s="1">
        <f t="shared" si="6"/>
        <v>1004</v>
      </c>
    </row>
    <row r="142" spans="1:13" x14ac:dyDescent="0.35">
      <c r="A142" s="1" t="s">
        <v>10</v>
      </c>
      <c r="B142" s="1" t="s">
        <v>166</v>
      </c>
      <c r="C142" s="1" t="s">
        <v>197</v>
      </c>
      <c r="D142" s="6">
        <v>22.15</v>
      </c>
      <c r="E142" s="6">
        <v>0</v>
      </c>
      <c r="F142" s="6">
        <f t="shared" si="7"/>
        <v>22.15</v>
      </c>
      <c r="G142" s="1" t="s">
        <v>43</v>
      </c>
      <c r="H142" s="1" t="s">
        <v>177</v>
      </c>
      <c r="I142" s="2">
        <v>43283</v>
      </c>
      <c r="J142" s="1" t="s">
        <v>169</v>
      </c>
      <c r="K142" s="2">
        <v>44197</v>
      </c>
      <c r="L142" s="2">
        <v>44287</v>
      </c>
      <c r="M142" s="1">
        <f t="shared" si="6"/>
        <v>1004</v>
      </c>
    </row>
    <row r="143" spans="1:13" x14ac:dyDescent="0.35">
      <c r="A143" s="1" t="s">
        <v>10</v>
      </c>
      <c r="B143" s="1" t="s">
        <v>166</v>
      </c>
      <c r="C143" s="1" t="s">
        <v>198</v>
      </c>
      <c r="D143" s="6">
        <v>18.78</v>
      </c>
      <c r="E143" s="6">
        <v>0</v>
      </c>
      <c r="F143" s="6">
        <f t="shared" si="7"/>
        <v>18.78</v>
      </c>
      <c r="G143" s="1" t="s">
        <v>43</v>
      </c>
      <c r="H143" s="1" t="s">
        <v>177</v>
      </c>
      <c r="I143" s="2">
        <v>43283</v>
      </c>
      <c r="J143" s="1" t="s">
        <v>169</v>
      </c>
      <c r="K143" s="2">
        <v>44197</v>
      </c>
      <c r="L143" s="2">
        <v>44287</v>
      </c>
      <c r="M143" s="1">
        <f t="shared" si="6"/>
        <v>1004</v>
      </c>
    </row>
    <row r="144" spans="1:13" x14ac:dyDescent="0.35">
      <c r="A144" s="1" t="s">
        <v>10</v>
      </c>
      <c r="B144" s="1" t="s">
        <v>166</v>
      </c>
      <c r="C144" s="1" t="s">
        <v>199</v>
      </c>
      <c r="D144" s="6">
        <v>13.64</v>
      </c>
      <c r="E144" s="6">
        <v>0</v>
      </c>
      <c r="F144" s="6">
        <f t="shared" si="7"/>
        <v>13.64</v>
      </c>
      <c r="G144" s="1" t="s">
        <v>43</v>
      </c>
      <c r="H144" s="1" t="s">
        <v>177</v>
      </c>
      <c r="I144" s="2">
        <v>43283</v>
      </c>
      <c r="J144" s="1" t="s">
        <v>169</v>
      </c>
      <c r="K144" s="2">
        <v>44197</v>
      </c>
      <c r="L144" s="2">
        <v>44287</v>
      </c>
      <c r="M144" s="1">
        <f t="shared" si="6"/>
        <v>1004</v>
      </c>
    </row>
    <row r="145" spans="1:13" x14ac:dyDescent="0.35">
      <c r="A145" s="1" t="s">
        <v>10</v>
      </c>
      <c r="B145" s="1" t="s">
        <v>166</v>
      </c>
      <c r="C145" s="1" t="s">
        <v>200</v>
      </c>
      <c r="D145" s="6">
        <v>15.53</v>
      </c>
      <c r="E145" s="6">
        <v>0</v>
      </c>
      <c r="F145" s="6">
        <f t="shared" si="7"/>
        <v>15.53</v>
      </c>
      <c r="G145" s="1" t="s">
        <v>43</v>
      </c>
      <c r="H145" s="1" t="s">
        <v>177</v>
      </c>
      <c r="I145" s="2">
        <v>43283</v>
      </c>
      <c r="J145" s="1" t="s">
        <v>169</v>
      </c>
      <c r="K145" s="2">
        <v>44197</v>
      </c>
      <c r="L145" s="2">
        <v>44287</v>
      </c>
      <c r="M145" s="1">
        <f t="shared" si="6"/>
        <v>1004</v>
      </c>
    </row>
    <row r="146" spans="1:13" x14ac:dyDescent="0.35">
      <c r="A146" s="1" t="s">
        <v>10</v>
      </c>
      <c r="B146" s="1" t="s">
        <v>166</v>
      </c>
      <c r="C146" s="1" t="s">
        <v>201</v>
      </c>
      <c r="D146" s="6">
        <v>18.25</v>
      </c>
      <c r="E146" s="6">
        <v>0</v>
      </c>
      <c r="F146" s="6">
        <f t="shared" si="7"/>
        <v>18.25</v>
      </c>
      <c r="G146" s="1" t="s">
        <v>43</v>
      </c>
      <c r="H146" s="1" t="s">
        <v>177</v>
      </c>
      <c r="I146" s="2">
        <v>43283</v>
      </c>
      <c r="J146" s="1" t="s">
        <v>169</v>
      </c>
      <c r="K146" s="2">
        <v>44197</v>
      </c>
      <c r="L146" s="2">
        <v>44287</v>
      </c>
      <c r="M146" s="1">
        <f t="shared" si="6"/>
        <v>1004</v>
      </c>
    </row>
    <row r="147" spans="1:13" x14ac:dyDescent="0.35">
      <c r="A147" s="1" t="s">
        <v>10</v>
      </c>
      <c r="B147" s="1" t="s">
        <v>166</v>
      </c>
      <c r="C147" s="1" t="s">
        <v>202</v>
      </c>
      <c r="D147" s="6">
        <v>18.05</v>
      </c>
      <c r="E147" s="6">
        <v>0</v>
      </c>
      <c r="F147" s="6">
        <f t="shared" si="7"/>
        <v>18.05</v>
      </c>
      <c r="G147" s="1" t="s">
        <v>43</v>
      </c>
      <c r="H147" s="1" t="s">
        <v>177</v>
      </c>
      <c r="I147" s="2">
        <v>43283</v>
      </c>
      <c r="J147" s="1" t="s">
        <v>169</v>
      </c>
      <c r="K147" s="2">
        <v>44197</v>
      </c>
      <c r="L147" s="2">
        <v>44287</v>
      </c>
      <c r="M147" s="1">
        <f t="shared" si="6"/>
        <v>1004</v>
      </c>
    </row>
    <row r="148" spans="1:13" x14ac:dyDescent="0.35">
      <c r="A148" s="1" t="s">
        <v>10</v>
      </c>
      <c r="B148" s="1" t="s">
        <v>166</v>
      </c>
      <c r="C148" s="1" t="s">
        <v>203</v>
      </c>
      <c r="D148" s="6">
        <v>18.940000000000001</v>
      </c>
      <c r="E148" s="6">
        <v>3.02</v>
      </c>
      <c r="F148" s="6">
        <f t="shared" si="7"/>
        <v>21.96</v>
      </c>
      <c r="G148" s="1" t="s">
        <v>43</v>
      </c>
      <c r="H148" s="1" t="s">
        <v>177</v>
      </c>
      <c r="I148" s="2">
        <v>43283</v>
      </c>
      <c r="J148" s="1" t="s">
        <v>169</v>
      </c>
      <c r="K148" s="2">
        <v>44197</v>
      </c>
      <c r="L148" s="2">
        <v>44287</v>
      </c>
      <c r="M148" s="1">
        <f t="shared" si="6"/>
        <v>1004</v>
      </c>
    </row>
    <row r="149" spans="1:13" x14ac:dyDescent="0.35">
      <c r="A149" s="1" t="s">
        <v>10</v>
      </c>
      <c r="B149" s="1" t="s">
        <v>204</v>
      </c>
      <c r="C149" s="1" t="s">
        <v>205</v>
      </c>
      <c r="D149" s="6">
        <v>30</v>
      </c>
      <c r="E149" s="6">
        <v>9.94</v>
      </c>
      <c r="F149" s="6">
        <f t="shared" si="7"/>
        <v>39.94</v>
      </c>
      <c r="G149" s="1" t="s">
        <v>13</v>
      </c>
      <c r="H149" s="1" t="s">
        <v>206</v>
      </c>
      <c r="I149" s="2">
        <v>43221</v>
      </c>
      <c r="J149" s="1" t="s">
        <v>207</v>
      </c>
      <c r="K149" s="2">
        <v>44197</v>
      </c>
      <c r="L149" s="2">
        <v>44287</v>
      </c>
      <c r="M149" s="1">
        <f t="shared" si="6"/>
        <v>1066</v>
      </c>
    </row>
    <row r="150" spans="1:13" x14ac:dyDescent="0.35">
      <c r="A150" s="1" t="s">
        <v>10</v>
      </c>
      <c r="B150" s="1" t="s">
        <v>204</v>
      </c>
      <c r="C150" s="1" t="s">
        <v>208</v>
      </c>
      <c r="D150" s="6">
        <v>29.08</v>
      </c>
      <c r="E150" s="6">
        <v>9.94</v>
      </c>
      <c r="F150" s="6">
        <f t="shared" si="7"/>
        <v>39.019999999999996</v>
      </c>
      <c r="G150" s="1" t="s">
        <v>13</v>
      </c>
      <c r="H150" s="1" t="s">
        <v>206</v>
      </c>
      <c r="I150" s="2">
        <v>43221</v>
      </c>
      <c r="J150" s="1" t="s">
        <v>207</v>
      </c>
      <c r="K150" s="2">
        <v>44197</v>
      </c>
      <c r="L150" s="2">
        <v>44287</v>
      </c>
      <c r="M150" s="1">
        <f t="shared" si="6"/>
        <v>1066</v>
      </c>
    </row>
    <row r="151" spans="1:13" x14ac:dyDescent="0.35">
      <c r="A151" s="1" t="s">
        <v>10</v>
      </c>
      <c r="B151" s="1" t="s">
        <v>204</v>
      </c>
      <c r="C151" s="1" t="s">
        <v>45</v>
      </c>
      <c r="D151" s="6">
        <v>20.16</v>
      </c>
      <c r="E151" s="6">
        <v>0.5</v>
      </c>
      <c r="F151" s="6">
        <f t="shared" si="7"/>
        <v>20.66</v>
      </c>
      <c r="G151" s="1" t="s">
        <v>43</v>
      </c>
      <c r="H151" s="1" t="s">
        <v>209</v>
      </c>
      <c r="I151" s="2">
        <v>41859</v>
      </c>
      <c r="J151" s="1" t="s">
        <v>207</v>
      </c>
      <c r="K151" s="2">
        <v>44197</v>
      </c>
      <c r="L151" s="2">
        <v>44287</v>
      </c>
      <c r="M151" s="1">
        <f t="shared" si="6"/>
        <v>2428</v>
      </c>
    </row>
    <row r="152" spans="1:13" x14ac:dyDescent="0.35">
      <c r="A152" s="1" t="s">
        <v>10</v>
      </c>
      <c r="B152" s="1" t="s">
        <v>204</v>
      </c>
      <c r="C152" s="1" t="s">
        <v>210</v>
      </c>
      <c r="D152" s="6">
        <v>20.61</v>
      </c>
      <c r="E152" s="6">
        <v>1.1599999999999999</v>
      </c>
      <c r="F152" s="6">
        <f t="shared" si="7"/>
        <v>21.77</v>
      </c>
      <c r="G152" s="1" t="s">
        <v>43</v>
      </c>
      <c r="H152" s="1" t="s">
        <v>209</v>
      </c>
      <c r="I152" s="2">
        <v>41859</v>
      </c>
      <c r="J152" s="1" t="s">
        <v>207</v>
      </c>
      <c r="K152" s="2">
        <v>44197</v>
      </c>
      <c r="L152" s="2">
        <v>44287</v>
      </c>
      <c r="M152" s="1">
        <f t="shared" si="6"/>
        <v>2428</v>
      </c>
    </row>
    <row r="153" spans="1:13" x14ac:dyDescent="0.35">
      <c r="A153" s="1" t="s">
        <v>10</v>
      </c>
      <c r="B153" s="1" t="s">
        <v>204</v>
      </c>
      <c r="C153" s="1" t="s">
        <v>49</v>
      </c>
      <c r="D153" s="6">
        <v>19.59</v>
      </c>
      <c r="E153" s="6">
        <v>1</v>
      </c>
      <c r="F153" s="6">
        <f t="shared" si="7"/>
        <v>20.59</v>
      </c>
      <c r="G153" s="1" t="s">
        <v>43</v>
      </c>
      <c r="H153" s="1" t="s">
        <v>209</v>
      </c>
      <c r="I153" s="2">
        <v>41859</v>
      </c>
      <c r="J153" s="1" t="s">
        <v>207</v>
      </c>
      <c r="K153" s="2">
        <v>44197</v>
      </c>
      <c r="L153" s="2">
        <v>44287</v>
      </c>
      <c r="M153" s="1">
        <f t="shared" si="6"/>
        <v>2428</v>
      </c>
    </row>
    <row r="154" spans="1:13" x14ac:dyDescent="0.35">
      <c r="A154" s="1" t="s">
        <v>10</v>
      </c>
      <c r="B154" s="1" t="s">
        <v>204</v>
      </c>
      <c r="C154" s="1" t="s">
        <v>51</v>
      </c>
      <c r="D154" s="6">
        <v>16.850000000000001</v>
      </c>
      <c r="E154" s="6">
        <v>0</v>
      </c>
      <c r="F154" s="6">
        <f t="shared" si="7"/>
        <v>16.850000000000001</v>
      </c>
      <c r="G154" s="1" t="s">
        <v>43</v>
      </c>
      <c r="H154" s="1" t="s">
        <v>209</v>
      </c>
      <c r="I154" s="2">
        <v>41859</v>
      </c>
      <c r="J154" s="1" t="s">
        <v>207</v>
      </c>
      <c r="K154" s="2">
        <v>44197</v>
      </c>
      <c r="L154" s="2">
        <v>44287</v>
      </c>
      <c r="M154" s="1">
        <f t="shared" si="6"/>
        <v>2428</v>
      </c>
    </row>
    <row r="155" spans="1:13" x14ac:dyDescent="0.35">
      <c r="A155" s="1" t="s">
        <v>10</v>
      </c>
      <c r="B155" s="1" t="s">
        <v>204</v>
      </c>
      <c r="C155" s="1" t="s">
        <v>211</v>
      </c>
      <c r="D155" s="6">
        <v>17.2</v>
      </c>
      <c r="E155" s="6">
        <v>0</v>
      </c>
      <c r="F155" s="6">
        <f t="shared" si="7"/>
        <v>17.2</v>
      </c>
      <c r="G155" s="1" t="s">
        <v>43</v>
      </c>
      <c r="H155" s="1" t="s">
        <v>209</v>
      </c>
      <c r="I155" s="2">
        <v>41859</v>
      </c>
      <c r="J155" s="1" t="s">
        <v>207</v>
      </c>
      <c r="K155" s="2">
        <v>44197</v>
      </c>
      <c r="L155" s="2">
        <v>44287</v>
      </c>
      <c r="M155" s="1">
        <f t="shared" si="6"/>
        <v>2428</v>
      </c>
    </row>
    <row r="156" spans="1:13" x14ac:dyDescent="0.35">
      <c r="A156" s="1" t="s">
        <v>10</v>
      </c>
      <c r="B156" s="1" t="s">
        <v>204</v>
      </c>
      <c r="C156" s="1" t="s">
        <v>212</v>
      </c>
      <c r="D156" s="6">
        <v>16.32</v>
      </c>
      <c r="E156" s="6">
        <v>1.54</v>
      </c>
      <c r="F156" s="6">
        <f t="shared" si="7"/>
        <v>17.86</v>
      </c>
      <c r="G156" s="1" t="s">
        <v>43</v>
      </c>
      <c r="H156" s="1" t="s">
        <v>209</v>
      </c>
      <c r="I156" s="2">
        <v>41859</v>
      </c>
      <c r="J156" s="1" t="s">
        <v>207</v>
      </c>
      <c r="K156" s="2">
        <v>44197</v>
      </c>
      <c r="L156" s="2">
        <v>44287</v>
      </c>
      <c r="M156" s="1">
        <f t="shared" si="6"/>
        <v>2428</v>
      </c>
    </row>
    <row r="157" spans="1:13" x14ac:dyDescent="0.35">
      <c r="A157" s="1" t="s">
        <v>10</v>
      </c>
      <c r="B157" s="1" t="s">
        <v>204</v>
      </c>
      <c r="C157" s="1" t="s">
        <v>213</v>
      </c>
      <c r="D157" s="6">
        <v>20.79</v>
      </c>
      <c r="E157" s="6">
        <v>1.54</v>
      </c>
      <c r="F157" s="6">
        <f t="shared" si="7"/>
        <v>22.33</v>
      </c>
      <c r="G157" s="1" t="s">
        <v>43</v>
      </c>
      <c r="H157" s="1" t="s">
        <v>209</v>
      </c>
      <c r="I157" s="2">
        <v>41859</v>
      </c>
      <c r="J157" s="1" t="s">
        <v>207</v>
      </c>
      <c r="K157" s="2">
        <v>44197</v>
      </c>
      <c r="L157" s="2">
        <v>44287</v>
      </c>
      <c r="M157" s="1">
        <f t="shared" si="6"/>
        <v>2428</v>
      </c>
    </row>
    <row r="158" spans="1:13" x14ac:dyDescent="0.35">
      <c r="A158" s="1" t="s">
        <v>10</v>
      </c>
      <c r="B158" s="1" t="s">
        <v>204</v>
      </c>
      <c r="C158" s="1" t="s">
        <v>214</v>
      </c>
      <c r="D158" s="6">
        <v>12.36</v>
      </c>
      <c r="E158" s="6">
        <v>0.69</v>
      </c>
      <c r="F158" s="6">
        <f t="shared" si="7"/>
        <v>13.049999999999999</v>
      </c>
      <c r="G158" s="1" t="s">
        <v>43</v>
      </c>
      <c r="H158" s="1" t="s">
        <v>209</v>
      </c>
      <c r="I158" s="2">
        <v>41859</v>
      </c>
      <c r="J158" s="1" t="s">
        <v>207</v>
      </c>
      <c r="K158" s="2">
        <v>44197</v>
      </c>
      <c r="L158" s="2">
        <v>44287</v>
      </c>
      <c r="M158" s="1">
        <f t="shared" si="6"/>
        <v>2428</v>
      </c>
    </row>
    <row r="159" spans="1:13" x14ac:dyDescent="0.35">
      <c r="A159" s="1" t="s">
        <v>10</v>
      </c>
      <c r="B159" s="1" t="s">
        <v>204</v>
      </c>
      <c r="C159" s="1" t="s">
        <v>215</v>
      </c>
      <c r="D159" s="6">
        <v>15.59</v>
      </c>
      <c r="E159" s="6">
        <v>0</v>
      </c>
      <c r="F159" s="6">
        <f t="shared" si="7"/>
        <v>15.59</v>
      </c>
      <c r="G159" s="1" t="s">
        <v>43</v>
      </c>
      <c r="H159" s="1" t="s">
        <v>209</v>
      </c>
      <c r="I159" s="2">
        <v>41859</v>
      </c>
      <c r="J159" s="1" t="s">
        <v>207</v>
      </c>
      <c r="K159" s="2">
        <v>44197</v>
      </c>
      <c r="L159" s="2">
        <v>44287</v>
      </c>
      <c r="M159" s="1">
        <f t="shared" si="6"/>
        <v>2428</v>
      </c>
    </row>
    <row r="160" spans="1:13" x14ac:dyDescent="0.35">
      <c r="A160" s="1" t="s">
        <v>10</v>
      </c>
      <c r="B160" s="1" t="s">
        <v>204</v>
      </c>
      <c r="C160" s="1" t="s">
        <v>216</v>
      </c>
      <c r="D160" s="6">
        <v>21.55</v>
      </c>
      <c r="E160" s="6">
        <v>1.39</v>
      </c>
      <c r="F160" s="6">
        <f t="shared" si="7"/>
        <v>22.94</v>
      </c>
      <c r="G160" s="1" t="s">
        <v>43</v>
      </c>
      <c r="H160" s="1" t="s">
        <v>209</v>
      </c>
      <c r="I160" s="2">
        <v>41859</v>
      </c>
      <c r="J160" s="1" t="s">
        <v>207</v>
      </c>
      <c r="K160" s="2">
        <v>44197</v>
      </c>
      <c r="L160" s="2">
        <v>44287</v>
      </c>
      <c r="M160" s="1">
        <f t="shared" si="6"/>
        <v>2428</v>
      </c>
    </row>
    <row r="161" spans="1:13" x14ac:dyDescent="0.35">
      <c r="A161" s="1" t="s">
        <v>10</v>
      </c>
      <c r="B161" s="1" t="s">
        <v>204</v>
      </c>
      <c r="C161" s="1" t="s">
        <v>217</v>
      </c>
      <c r="D161" s="6">
        <v>13.39</v>
      </c>
      <c r="E161" s="6">
        <v>1.62</v>
      </c>
      <c r="F161" s="6">
        <f t="shared" si="7"/>
        <v>15.010000000000002</v>
      </c>
      <c r="G161" s="1" t="s">
        <v>43</v>
      </c>
      <c r="H161" s="1" t="s">
        <v>209</v>
      </c>
      <c r="I161" s="2">
        <v>41859</v>
      </c>
      <c r="J161" s="1" t="s">
        <v>207</v>
      </c>
      <c r="K161" s="2">
        <v>44197</v>
      </c>
      <c r="L161" s="2">
        <v>44287</v>
      </c>
      <c r="M161" s="1">
        <f t="shared" si="6"/>
        <v>2428</v>
      </c>
    </row>
    <row r="162" spans="1:13" x14ac:dyDescent="0.35">
      <c r="A162" s="1" t="s">
        <v>10</v>
      </c>
      <c r="B162" s="1" t="s">
        <v>204</v>
      </c>
      <c r="C162" s="1" t="s">
        <v>57</v>
      </c>
      <c r="D162" s="6">
        <v>14.88</v>
      </c>
      <c r="E162" s="6">
        <v>1.51</v>
      </c>
      <c r="F162" s="6">
        <f t="shared" si="7"/>
        <v>16.39</v>
      </c>
      <c r="G162" s="1" t="s">
        <v>43</v>
      </c>
      <c r="H162" s="1" t="s">
        <v>209</v>
      </c>
      <c r="I162" s="2">
        <v>41859</v>
      </c>
      <c r="J162" s="1" t="s">
        <v>207</v>
      </c>
      <c r="K162" s="2">
        <v>44197</v>
      </c>
      <c r="L162" s="2">
        <v>44287</v>
      </c>
      <c r="M162" s="1">
        <f t="shared" ref="M162:M173" si="8">_xlfn.DAYS(L162,I162)</f>
        <v>2428</v>
      </c>
    </row>
    <row r="163" spans="1:13" x14ac:dyDescent="0.35">
      <c r="A163" s="1" t="s">
        <v>10</v>
      </c>
      <c r="B163" s="1" t="s">
        <v>204</v>
      </c>
      <c r="C163" s="1" t="s">
        <v>59</v>
      </c>
      <c r="D163" s="6">
        <v>19.21</v>
      </c>
      <c r="E163" s="6">
        <v>1.77</v>
      </c>
      <c r="F163" s="6">
        <f t="shared" si="7"/>
        <v>20.98</v>
      </c>
      <c r="G163" s="1" t="s">
        <v>43</v>
      </c>
      <c r="H163" s="1" t="s">
        <v>209</v>
      </c>
      <c r="I163" s="2">
        <v>41859</v>
      </c>
      <c r="J163" s="1" t="s">
        <v>207</v>
      </c>
      <c r="K163" s="2">
        <v>44197</v>
      </c>
      <c r="L163" s="2">
        <v>44287</v>
      </c>
      <c r="M163" s="1">
        <f t="shared" si="8"/>
        <v>2428</v>
      </c>
    </row>
    <row r="164" spans="1:13" x14ac:dyDescent="0.35">
      <c r="A164" s="1" t="s">
        <v>10</v>
      </c>
      <c r="B164" s="1" t="s">
        <v>204</v>
      </c>
      <c r="C164" s="1" t="s">
        <v>61</v>
      </c>
      <c r="D164" s="6">
        <v>15.26</v>
      </c>
      <c r="E164" s="6">
        <v>0.8</v>
      </c>
      <c r="F164" s="6">
        <f t="shared" si="7"/>
        <v>16.059999999999999</v>
      </c>
      <c r="G164" s="1" t="s">
        <v>43</v>
      </c>
      <c r="H164" s="1" t="s">
        <v>209</v>
      </c>
      <c r="I164" s="2">
        <v>41859</v>
      </c>
      <c r="J164" s="1" t="s">
        <v>207</v>
      </c>
      <c r="K164" s="2">
        <v>44197</v>
      </c>
      <c r="L164" s="2">
        <v>44287</v>
      </c>
      <c r="M164" s="1">
        <f t="shared" si="8"/>
        <v>2428</v>
      </c>
    </row>
    <row r="165" spans="1:13" x14ac:dyDescent="0.35">
      <c r="A165" s="1" t="s">
        <v>10</v>
      </c>
      <c r="B165" s="1" t="s">
        <v>204</v>
      </c>
      <c r="C165" s="1" t="s">
        <v>218</v>
      </c>
      <c r="D165" s="6">
        <v>15.29</v>
      </c>
      <c r="E165" s="6">
        <v>2.27</v>
      </c>
      <c r="F165" s="6">
        <f t="shared" si="7"/>
        <v>17.559999999999999</v>
      </c>
      <c r="G165" s="1" t="s">
        <v>43</v>
      </c>
      <c r="H165" s="1" t="s">
        <v>209</v>
      </c>
      <c r="I165" s="2">
        <v>41859</v>
      </c>
      <c r="J165" s="1" t="s">
        <v>207</v>
      </c>
      <c r="K165" s="2">
        <v>44197</v>
      </c>
      <c r="L165" s="2">
        <v>44287</v>
      </c>
      <c r="M165" s="1">
        <f t="shared" si="8"/>
        <v>2428</v>
      </c>
    </row>
    <row r="166" spans="1:13" x14ac:dyDescent="0.35">
      <c r="A166" s="1" t="s">
        <v>10</v>
      </c>
      <c r="B166" s="1" t="s">
        <v>204</v>
      </c>
      <c r="C166" s="1" t="s">
        <v>67</v>
      </c>
      <c r="D166" s="6">
        <v>20.64</v>
      </c>
      <c r="E166" s="6">
        <v>0</v>
      </c>
      <c r="F166" s="6">
        <f t="shared" si="7"/>
        <v>20.64</v>
      </c>
      <c r="G166" s="1" t="s">
        <v>43</v>
      </c>
      <c r="H166" s="1" t="s">
        <v>209</v>
      </c>
      <c r="I166" s="2">
        <v>41859</v>
      </c>
      <c r="J166" s="1" t="s">
        <v>207</v>
      </c>
      <c r="K166" s="2">
        <v>44197</v>
      </c>
      <c r="L166" s="2">
        <v>44287</v>
      </c>
      <c r="M166" s="1">
        <f t="shared" si="8"/>
        <v>2428</v>
      </c>
    </row>
    <row r="167" spans="1:13" x14ac:dyDescent="0.35">
      <c r="A167" s="1" t="s">
        <v>10</v>
      </c>
      <c r="B167" s="1" t="s">
        <v>204</v>
      </c>
      <c r="C167" s="1" t="s">
        <v>219</v>
      </c>
      <c r="D167" s="6">
        <v>14.13</v>
      </c>
      <c r="E167" s="6">
        <v>0</v>
      </c>
      <c r="F167" s="6">
        <f t="shared" si="7"/>
        <v>14.13</v>
      </c>
      <c r="G167" s="1" t="s">
        <v>43</v>
      </c>
      <c r="H167" s="1" t="s">
        <v>209</v>
      </c>
      <c r="I167" s="2">
        <v>41859</v>
      </c>
      <c r="J167" s="1" t="s">
        <v>207</v>
      </c>
      <c r="K167" s="2">
        <v>44197</v>
      </c>
      <c r="L167" s="2">
        <v>44287</v>
      </c>
      <c r="M167" s="1">
        <f t="shared" si="8"/>
        <v>2428</v>
      </c>
    </row>
    <row r="168" spans="1:13" x14ac:dyDescent="0.35">
      <c r="A168" s="1" t="s">
        <v>10</v>
      </c>
      <c r="B168" s="1" t="s">
        <v>204</v>
      </c>
      <c r="C168" s="1" t="s">
        <v>34</v>
      </c>
      <c r="D168" s="6">
        <v>19.739999999999998</v>
      </c>
      <c r="E168" s="6">
        <v>1.57</v>
      </c>
      <c r="F168" s="6">
        <f t="shared" si="7"/>
        <v>21.31</v>
      </c>
      <c r="G168" s="1" t="s">
        <v>43</v>
      </c>
      <c r="H168" s="1" t="s">
        <v>209</v>
      </c>
      <c r="I168" s="2">
        <v>41859</v>
      </c>
      <c r="J168" s="1" t="s">
        <v>207</v>
      </c>
      <c r="K168" s="2">
        <v>44197</v>
      </c>
      <c r="L168" s="2">
        <v>44287</v>
      </c>
      <c r="M168" s="1">
        <f t="shared" si="8"/>
        <v>2428</v>
      </c>
    </row>
    <row r="169" spans="1:13" x14ac:dyDescent="0.35">
      <c r="A169" s="1" t="s">
        <v>10</v>
      </c>
      <c r="B169" s="1" t="s">
        <v>204</v>
      </c>
      <c r="C169" s="1" t="s">
        <v>220</v>
      </c>
      <c r="D169" s="6">
        <v>16.22</v>
      </c>
      <c r="E169" s="6">
        <v>0.97</v>
      </c>
      <c r="F169" s="6">
        <f t="shared" si="7"/>
        <v>17.189999999999998</v>
      </c>
      <c r="G169" s="1" t="s">
        <v>43</v>
      </c>
      <c r="H169" s="1" t="s">
        <v>209</v>
      </c>
      <c r="I169" s="2">
        <v>41859</v>
      </c>
      <c r="J169" s="1" t="s">
        <v>207</v>
      </c>
      <c r="K169" s="2">
        <v>44197</v>
      </c>
      <c r="L169" s="2">
        <v>44287</v>
      </c>
      <c r="M169" s="1">
        <f t="shared" si="8"/>
        <v>2428</v>
      </c>
    </row>
    <row r="170" spans="1:13" x14ac:dyDescent="0.35">
      <c r="A170" s="1" t="s">
        <v>10</v>
      </c>
      <c r="B170" s="1" t="s">
        <v>204</v>
      </c>
      <c r="C170" s="1" t="s">
        <v>221</v>
      </c>
      <c r="D170" s="6">
        <v>15.21</v>
      </c>
      <c r="E170" s="6">
        <v>0.97</v>
      </c>
      <c r="F170" s="6">
        <f t="shared" si="7"/>
        <v>16.18</v>
      </c>
      <c r="G170" s="1" t="s">
        <v>43</v>
      </c>
      <c r="H170" s="1" t="s">
        <v>209</v>
      </c>
      <c r="I170" s="2">
        <v>41859</v>
      </c>
      <c r="J170" s="1" t="s">
        <v>207</v>
      </c>
      <c r="K170" s="2">
        <v>44197</v>
      </c>
      <c r="L170" s="2">
        <v>44287</v>
      </c>
      <c r="M170" s="1">
        <f t="shared" si="8"/>
        <v>2428</v>
      </c>
    </row>
    <row r="171" spans="1:13" x14ac:dyDescent="0.35">
      <c r="A171" s="1" t="s">
        <v>10</v>
      </c>
      <c r="B171" s="1" t="s">
        <v>204</v>
      </c>
      <c r="C171" s="1" t="s">
        <v>222</v>
      </c>
      <c r="D171" s="6">
        <v>21.48</v>
      </c>
      <c r="E171" s="6">
        <v>0</v>
      </c>
      <c r="F171" s="6">
        <f t="shared" si="7"/>
        <v>21.48</v>
      </c>
      <c r="G171" s="1" t="s">
        <v>43</v>
      </c>
      <c r="H171" s="1" t="s">
        <v>209</v>
      </c>
      <c r="I171" s="2">
        <v>41859</v>
      </c>
      <c r="J171" s="1" t="s">
        <v>207</v>
      </c>
      <c r="K171" s="2">
        <v>44197</v>
      </c>
      <c r="L171" s="2">
        <v>44287</v>
      </c>
      <c r="M171" s="1">
        <f t="shared" si="8"/>
        <v>2428</v>
      </c>
    </row>
    <row r="172" spans="1:13" x14ac:dyDescent="0.35">
      <c r="A172" s="1" t="s">
        <v>10</v>
      </c>
      <c r="B172" s="1" t="s">
        <v>204</v>
      </c>
      <c r="C172" s="1" t="s">
        <v>74</v>
      </c>
      <c r="D172" s="6">
        <v>16.3</v>
      </c>
      <c r="E172" s="6">
        <v>0</v>
      </c>
      <c r="F172" s="6">
        <f t="shared" si="7"/>
        <v>16.3</v>
      </c>
      <c r="G172" s="1" t="s">
        <v>43</v>
      </c>
      <c r="H172" s="1" t="s">
        <v>209</v>
      </c>
      <c r="I172" s="2">
        <v>41859</v>
      </c>
      <c r="J172" s="1" t="s">
        <v>207</v>
      </c>
      <c r="K172" s="2">
        <v>44197</v>
      </c>
      <c r="L172" s="2">
        <v>44287</v>
      </c>
      <c r="M172" s="1">
        <f t="shared" si="8"/>
        <v>2428</v>
      </c>
    </row>
    <row r="173" spans="1:13" x14ac:dyDescent="0.35">
      <c r="A173" s="1" t="s">
        <v>10</v>
      </c>
      <c r="B173" s="1" t="s">
        <v>204</v>
      </c>
      <c r="C173" s="1" t="s">
        <v>76</v>
      </c>
      <c r="D173" s="6">
        <v>22.5</v>
      </c>
      <c r="E173" s="6">
        <v>1.05</v>
      </c>
      <c r="F173" s="6">
        <f t="shared" si="7"/>
        <v>23.55</v>
      </c>
      <c r="G173" s="1" t="s">
        <v>43</v>
      </c>
      <c r="H173" s="1" t="s">
        <v>209</v>
      </c>
      <c r="I173" s="2">
        <v>41859</v>
      </c>
      <c r="J173" s="1" t="s">
        <v>207</v>
      </c>
      <c r="K173" s="2">
        <v>44197</v>
      </c>
      <c r="L173" s="2">
        <v>44287</v>
      </c>
      <c r="M173" s="1">
        <f t="shared" si="8"/>
        <v>2428</v>
      </c>
    </row>
  </sheetData>
  <sortState xmlns:xlrd2="http://schemas.microsoft.com/office/spreadsheetml/2017/richdata2" ref="A2:M173">
    <sortCondition ref="B2:B173"/>
    <sortCondition descending="1" ref="G2:G173"/>
  </sortState>
  <printOptions gridLines="1"/>
  <pageMargins left="0.45" right="0.45" top="0.75" bottom="0.75" header="0.3" footer="0.3"/>
  <pageSetup scale="68" fitToHeight="4" orientation="landscape" horizontalDpi="1200" verticalDpi="1200" r:id="rId1"/>
  <headerFooter>
    <oddHeader xml:space="preserve">&amp;CDavis-Bacon Wage Determinations
Fairfax County, Virginia
</oddHeader>
    <oddFooter>&amp;CAccessed 3/25/21
https://beta.sam.gov/api/prod/wdol/v1/wd/VA20210178/1/download?api_key=null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EBDE0-5290-4918-9C70-E45F729D5E86}">
  <sheetPr>
    <pageSetUpPr fitToPage="1"/>
  </sheetPr>
  <dimension ref="A1:J6"/>
  <sheetViews>
    <sheetView workbookViewId="0">
      <selection activeCell="I1" sqref="I1"/>
    </sheetView>
  </sheetViews>
  <sheetFormatPr defaultRowHeight="14.5" x14ac:dyDescent="0.35"/>
  <cols>
    <col min="2" max="2" width="16.81640625" customWidth="1"/>
    <col min="3" max="3" width="11.7265625" bestFit="1" customWidth="1"/>
    <col min="4" max="4" width="16.7265625" bestFit="1" customWidth="1"/>
    <col min="5" max="5" width="10.7265625" bestFit="1" customWidth="1"/>
    <col min="6" max="6" width="20" style="9" customWidth="1"/>
    <col min="7" max="7" width="16.1796875" style="15" customWidth="1"/>
    <col min="8" max="8" width="16.453125" style="15" customWidth="1"/>
    <col min="9" max="9" width="28.1796875" style="15" customWidth="1"/>
    <col min="10" max="10" width="38.81640625" bestFit="1" customWidth="1"/>
  </cols>
  <sheetData>
    <row r="1" spans="1:10" ht="58" x14ac:dyDescent="0.35">
      <c r="A1" s="3" t="s">
        <v>0</v>
      </c>
      <c r="B1" s="3" t="s">
        <v>1</v>
      </c>
      <c r="C1" s="3" t="s">
        <v>224</v>
      </c>
      <c r="D1" s="3" t="s">
        <v>225</v>
      </c>
      <c r="E1" s="3" t="s">
        <v>226</v>
      </c>
      <c r="F1" s="7" t="s">
        <v>247</v>
      </c>
      <c r="G1" s="13" t="s">
        <v>228</v>
      </c>
      <c r="H1" s="13" t="s">
        <v>229</v>
      </c>
      <c r="I1" s="13" t="s">
        <v>232</v>
      </c>
      <c r="J1" s="10" t="s">
        <v>227</v>
      </c>
    </row>
    <row r="2" spans="1:10" x14ac:dyDescent="0.35">
      <c r="A2" s="1" t="s">
        <v>10</v>
      </c>
      <c r="B2" s="1" t="s">
        <v>11</v>
      </c>
      <c r="C2" s="1">
        <v>14</v>
      </c>
      <c r="D2" s="1">
        <f>E2-C2</f>
        <v>18</v>
      </c>
      <c r="E2" s="1">
        <v>32</v>
      </c>
      <c r="F2" s="8">
        <f>C2/E2</f>
        <v>0.4375</v>
      </c>
      <c r="G2" s="14">
        <f>SUM('Data 2021'!M2:M15)/C2</f>
        <v>361.92857142857144</v>
      </c>
      <c r="H2" s="14">
        <f>SUM('Data 2021'!M16:M33)/D2</f>
        <v>1907</v>
      </c>
      <c r="I2" s="14">
        <f>SUM('Data 2021'!M2:M33)/E2</f>
        <v>1231.03125</v>
      </c>
    </row>
    <row r="3" spans="1:10" x14ac:dyDescent="0.35">
      <c r="A3" s="1" t="s">
        <v>10</v>
      </c>
      <c r="B3" t="s">
        <v>78</v>
      </c>
      <c r="C3">
        <v>19</v>
      </c>
      <c r="D3">
        <f>110-53</f>
        <v>57</v>
      </c>
      <c r="E3">
        <f>C3+D3</f>
        <v>76</v>
      </c>
      <c r="F3" s="8">
        <f t="shared" ref="F3:F5" si="0">C3/E3</f>
        <v>0.25</v>
      </c>
      <c r="G3" s="14">
        <f>SUM('Data 2021'!M34:M52)/C3</f>
        <v>261.42105263157896</v>
      </c>
      <c r="H3" s="15">
        <f>SUM('Data 2021'!M53:M110)/D3</f>
        <v>8295.1578947368416</v>
      </c>
      <c r="I3" s="14">
        <f>SUM('Data 2021'!M34:M110)/E3</f>
        <v>6286.7236842105267</v>
      </c>
      <c r="J3" t="s">
        <v>230</v>
      </c>
    </row>
    <row r="4" spans="1:10" x14ac:dyDescent="0.35">
      <c r="A4" s="1" t="s">
        <v>10</v>
      </c>
      <c r="B4" t="s">
        <v>166</v>
      </c>
      <c r="C4">
        <v>5</v>
      </c>
      <c r="D4">
        <f>148-116</f>
        <v>32</v>
      </c>
      <c r="E4">
        <f>C4+D4</f>
        <v>37</v>
      </c>
      <c r="F4" s="8">
        <f t="shared" si="0"/>
        <v>0.13513513513513514</v>
      </c>
      <c r="G4" s="15">
        <f>SUM('Data 2021'!M111:M115)/C4</f>
        <v>322</v>
      </c>
      <c r="H4" s="15">
        <f>SUM('Data 2021'!M116:M148)/D4</f>
        <v>1035.375</v>
      </c>
      <c r="I4" s="14">
        <f>SUM('Data 2021'!M111:M148)/E4</f>
        <v>938.97297297297303</v>
      </c>
    </row>
    <row r="5" spans="1:10" x14ac:dyDescent="0.35">
      <c r="A5" s="1" t="s">
        <v>10</v>
      </c>
      <c r="B5" t="s">
        <v>223</v>
      </c>
      <c r="C5">
        <v>2</v>
      </c>
      <c r="D5">
        <v>22</v>
      </c>
      <c r="E5">
        <f>D5+C5</f>
        <v>24</v>
      </c>
      <c r="F5" s="8">
        <f t="shared" si="0"/>
        <v>8.3333333333333329E-2</v>
      </c>
      <c r="G5" s="15">
        <f>SUM('Data 2021'!M149:M150)/C5</f>
        <v>1066</v>
      </c>
      <c r="H5" s="15">
        <f>SUM('Data 2021'!M151:M173)/D5</f>
        <v>2538.3636363636365</v>
      </c>
      <c r="I5" s="14">
        <f>SUM('Data 2021'!M149:M173)/E5</f>
        <v>2415.6666666666665</v>
      </c>
      <c r="J5" t="s">
        <v>231</v>
      </c>
    </row>
    <row r="6" spans="1:10" x14ac:dyDescent="0.35">
      <c r="C6" s="10">
        <f>SUM(C2:C5)</f>
        <v>40</v>
      </c>
      <c r="D6" s="10">
        <f t="shared" ref="D6:E6" si="1">SUM(D2:D5)</f>
        <v>129</v>
      </c>
      <c r="E6" s="10">
        <f t="shared" si="1"/>
        <v>169</v>
      </c>
      <c r="F6" s="16">
        <f>C6/E6</f>
        <v>0.23668639053254437</v>
      </c>
      <c r="G6" s="17"/>
      <c r="H6" s="17"/>
      <c r="I6" s="18"/>
    </row>
  </sheetData>
  <phoneticPr fontId="2" type="noConversion"/>
  <printOptions gridLines="1"/>
  <pageMargins left="0.7" right="0.7" top="0.75" bottom="0.75" header="0.3" footer="0.3"/>
  <pageSetup scale="67" orientation="landscape" horizontalDpi="1200" verticalDpi="1200" r:id="rId1"/>
  <headerFooter>
    <oddHeader>&amp;CU.S. DOL Davis-Bacon Wage Determinations
Fairfax County, Virginia</oddHeader>
    <oddFooter>&amp;CAccessed 3/25/21
https://beta.sam.gov/api/prod/wdol/v1/wd/VA20210178/1/download?api_key=null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Data 2023</vt:lpstr>
      <vt:lpstr>23 Analysis</vt:lpstr>
      <vt:lpstr>Data 2021</vt:lpstr>
      <vt:lpstr>21 Analysis</vt:lpstr>
      <vt:lpstr>'Data 2021'!Print_Titles</vt:lpstr>
      <vt:lpstr>'Data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Brubeck</dc:creator>
  <cp:lastModifiedBy>Ben Brubeck</cp:lastModifiedBy>
  <cp:lastPrinted>2023-02-03T15:51:59Z</cp:lastPrinted>
  <dcterms:created xsi:type="dcterms:W3CDTF">2021-03-25T13:47:45Z</dcterms:created>
  <dcterms:modified xsi:type="dcterms:W3CDTF">2023-02-09T14:29:38Z</dcterms:modified>
</cp:coreProperties>
</file>